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00" windowHeight="8655" firstSheet="1" activeTab="1"/>
  </bookViews>
  <sheets>
    <sheet name="一期房源销售" sheetId="1" state="hidden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<sst xmlns="http://schemas.openxmlformats.org/spreadsheetml/2006/main" count="347" uniqueCount="82">
  <si>
    <t>一、现房</t>
  </si>
  <si>
    <t>核准地名</t>
  </si>
  <si>
    <t>序号</t>
  </si>
  <si>
    <t>楼栋</t>
  </si>
  <si>
    <t>房号</t>
  </si>
  <si>
    <t>具体房号</t>
  </si>
  <si>
    <t>房屋性质</t>
  </si>
  <si>
    <t>房屋用途</t>
  </si>
  <si>
    <t>户型</t>
  </si>
  <si>
    <r>
      <rPr>
        <b/>
        <sz val="10"/>
        <rFont val="Arial Unicode MS"/>
        <charset val="134"/>
      </rPr>
      <t>建筑面积</t>
    </r>
    <r>
      <rPr>
        <b/>
        <sz val="10"/>
        <rFont val="Arial Regular"/>
        <charset val="134"/>
      </rPr>
      <t>(</t>
    </r>
    <r>
      <rPr>
        <b/>
        <sz val="10"/>
        <rFont val="Arial Unicode MS"/>
        <charset val="134"/>
      </rPr>
      <t>㎡</t>
    </r>
    <r>
      <rPr>
        <b/>
        <sz val="10"/>
        <rFont val="Arial Regular"/>
        <charset val="134"/>
      </rPr>
      <t>)</t>
    </r>
  </si>
  <si>
    <t>套内面积</t>
  </si>
  <si>
    <t>分摊面积</t>
  </si>
  <si>
    <t>评估价格</t>
  </si>
  <si>
    <t>市场销售指导价</t>
  </si>
  <si>
    <t>备案日期</t>
  </si>
  <si>
    <t>销售价</t>
  </si>
  <si>
    <t>销售总价</t>
  </si>
  <si>
    <t>逸璟园</t>
  </si>
  <si>
    <t>2-203</t>
  </si>
  <si>
    <t>普通商品住房</t>
  </si>
  <si>
    <t>住宅</t>
  </si>
  <si>
    <r>
      <rPr>
        <sz val="10"/>
        <rFont val="Arial Regular"/>
        <charset val="134"/>
      </rPr>
      <t>3</t>
    </r>
    <r>
      <rPr>
        <sz val="10"/>
        <rFont val="Arial Unicode MS"/>
        <charset val="134"/>
      </rPr>
      <t>房</t>
    </r>
    <r>
      <rPr>
        <sz val="10"/>
        <rFont val="Arial Regular"/>
        <charset val="134"/>
      </rPr>
      <t>2</t>
    </r>
    <r>
      <rPr>
        <sz val="10"/>
        <rFont val="Arial Unicode MS"/>
        <charset val="134"/>
      </rPr>
      <t>厅</t>
    </r>
    <r>
      <rPr>
        <sz val="10"/>
        <rFont val="Arial Regular"/>
        <charset val="134"/>
      </rPr>
      <t>1</t>
    </r>
    <r>
      <rPr>
        <sz val="10"/>
        <rFont val="Arial Unicode MS"/>
        <charset val="134"/>
      </rPr>
      <t>卫</t>
    </r>
  </si>
  <si>
    <t>2-204</t>
  </si>
  <si>
    <r>
      <rPr>
        <sz val="10"/>
        <rFont val="Arial Regular"/>
        <charset val="134"/>
      </rPr>
      <t>2</t>
    </r>
    <r>
      <rPr>
        <sz val="10"/>
        <rFont val="Arial Unicode MS"/>
        <charset val="134"/>
      </rPr>
      <t>房</t>
    </r>
    <r>
      <rPr>
        <sz val="10"/>
        <rFont val="Arial Regular"/>
        <charset val="134"/>
      </rPr>
      <t>2</t>
    </r>
    <r>
      <rPr>
        <sz val="10"/>
        <rFont val="Arial Unicode MS"/>
        <charset val="134"/>
      </rPr>
      <t>厅</t>
    </r>
    <r>
      <rPr>
        <sz val="10"/>
        <rFont val="Arial Regular"/>
        <charset val="134"/>
      </rPr>
      <t>1</t>
    </r>
    <r>
      <rPr>
        <sz val="10"/>
        <rFont val="Arial Unicode MS"/>
        <charset val="134"/>
      </rPr>
      <t>卫</t>
    </r>
  </si>
  <si>
    <t>3-101</t>
  </si>
  <si>
    <t>3-102</t>
  </si>
  <si>
    <t>3-103</t>
  </si>
  <si>
    <t>7-104</t>
  </si>
  <si>
    <r>
      <rPr>
        <sz val="10"/>
        <rFont val="Arial Regular"/>
        <charset val="134"/>
      </rPr>
      <t>3</t>
    </r>
    <r>
      <rPr>
        <sz val="10"/>
        <rFont val="Arial Unicode MS"/>
        <charset val="134"/>
      </rPr>
      <t>房</t>
    </r>
    <r>
      <rPr>
        <sz val="10"/>
        <rFont val="Arial Regular"/>
        <charset val="134"/>
      </rPr>
      <t>2</t>
    </r>
    <r>
      <rPr>
        <sz val="10"/>
        <rFont val="Arial Unicode MS"/>
        <charset val="134"/>
      </rPr>
      <t>厅</t>
    </r>
    <r>
      <rPr>
        <sz val="10"/>
        <rFont val="Arial Regular"/>
        <charset val="134"/>
      </rPr>
      <t>2</t>
    </r>
    <r>
      <rPr>
        <sz val="10"/>
        <rFont val="Arial Unicode MS"/>
        <charset val="134"/>
      </rPr>
      <t>卫</t>
    </r>
  </si>
  <si>
    <t>11-1401</t>
  </si>
  <si>
    <r>
      <rPr>
        <sz val="10"/>
        <rFont val="Arial Regular"/>
        <charset val="134"/>
      </rPr>
      <t>22</t>
    </r>
    <r>
      <rPr>
        <sz val="10"/>
        <rFont val="宋体-简"/>
        <charset val="134"/>
      </rPr>
      <t>厅</t>
    </r>
    <r>
      <rPr>
        <sz val="10"/>
        <rFont val="Arial Regular"/>
        <charset val="134"/>
      </rPr>
      <t>1</t>
    </r>
    <r>
      <rPr>
        <sz val="10"/>
        <rFont val="宋体-简"/>
        <charset val="134"/>
      </rPr>
      <t>卫</t>
    </r>
  </si>
  <si>
    <t>16-101</t>
  </si>
  <si>
    <t>16-102</t>
  </si>
  <si>
    <t>16-104</t>
  </si>
  <si>
    <t>16-202</t>
  </si>
  <si>
    <t>16-203</t>
  </si>
  <si>
    <t>16-205</t>
  </si>
  <si>
    <t>16-206</t>
  </si>
  <si>
    <t>16-301</t>
  </si>
  <si>
    <t>16-302</t>
  </si>
  <si>
    <t>16-303</t>
  </si>
  <si>
    <t>16-304</t>
  </si>
  <si>
    <t>16-306</t>
  </si>
  <si>
    <t>16-403</t>
  </si>
  <si>
    <t>16-404</t>
  </si>
  <si>
    <t>16-405</t>
  </si>
  <si>
    <t>16-406</t>
  </si>
  <si>
    <t>16-501</t>
  </si>
  <si>
    <t>16-502</t>
  </si>
  <si>
    <t>16-503</t>
  </si>
  <si>
    <t>16-504</t>
  </si>
  <si>
    <t>16-701</t>
  </si>
  <si>
    <t>16-702</t>
  </si>
  <si>
    <t>16-703</t>
  </si>
  <si>
    <t>17-104</t>
  </si>
  <si>
    <r>
      <rPr>
        <sz val="10"/>
        <rFont val="Arial Regular"/>
        <charset val="134"/>
      </rPr>
      <t>32</t>
    </r>
    <r>
      <rPr>
        <sz val="10"/>
        <rFont val="宋体-简"/>
        <charset val="134"/>
      </rPr>
      <t>厅</t>
    </r>
    <r>
      <rPr>
        <sz val="10"/>
        <rFont val="Arial Regular"/>
        <charset val="134"/>
      </rPr>
      <t>2</t>
    </r>
    <r>
      <rPr>
        <sz val="10"/>
        <rFont val="宋体-简"/>
        <charset val="134"/>
      </rPr>
      <t>卫</t>
    </r>
  </si>
  <si>
    <t>17-106</t>
  </si>
  <si>
    <t>18-104</t>
  </si>
  <si>
    <t>20-102</t>
  </si>
  <si>
    <t>20-103</t>
  </si>
  <si>
    <t>20-104</t>
  </si>
  <si>
    <t>21-101</t>
  </si>
  <si>
    <t>21-102</t>
  </si>
  <si>
    <t>21-204</t>
  </si>
  <si>
    <t>22-101</t>
  </si>
  <si>
    <t>22-102</t>
  </si>
  <si>
    <t>22-201</t>
  </si>
  <si>
    <t>22-202</t>
  </si>
  <si>
    <t>22-301</t>
  </si>
  <si>
    <t>22-302</t>
  </si>
  <si>
    <t>22-401</t>
  </si>
  <si>
    <t>22-402</t>
  </si>
  <si>
    <t>22-501</t>
  </si>
  <si>
    <t>22-502</t>
  </si>
  <si>
    <t>22-602</t>
  </si>
  <si>
    <t>建筑面积(㎡)</t>
  </si>
  <si>
    <t>备案单价格</t>
  </si>
  <si>
    <t>备案总价格</t>
  </si>
  <si>
    <t>7.1折单价</t>
  </si>
  <si>
    <t>7.1折</t>
  </si>
  <si>
    <t>销售单价（元/平米）</t>
  </si>
  <si>
    <t>销售总价（元）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</si>
</sst>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Arial Unicode MS"/>
      <charset val="134"/>
    </font>
    <font>
      <b/>
      <sz val="10"/>
      <color rgb="FFFF0000"/>
      <name val="宋体-简"/>
      <charset val="134"/>
    </font>
    <font>
      <sz val="10"/>
      <name val="Arial Unicode MS"/>
      <charset val="134"/>
    </font>
    <font>
      <sz val="10"/>
      <name val="Arial Regular"/>
      <charset val="134"/>
    </font>
    <font>
      <sz val="10"/>
      <color rgb="FFFF0000"/>
      <name val="Arial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-简"/>
      <charset val="134"/>
    </font>
    <font>
      <b/>
      <sz val="10"/>
      <name val="Arial Regular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workbookViewId="0">
      <selection activeCell="Q6" sqref="Q6"/>
    </sheetView>
  </sheetViews>
  <sheetFormatPr defaultColWidth="9.02654867256637" defaultRowHeight="13.5"/>
  <cols>
    <col min="13" max="14" width="14.2743362831858" style="21" customWidth="1"/>
    <col min="15" max="15" width="9.63716814159292"/>
  </cols>
  <sheetData>
    <row r="1" ht="31" customHeight="1" spans="1:15">
      <c r="A1" s="1" t="s">
        <v>0</v>
      </c>
    </row>
    <row r="2" s="20" customFormat="1" ht="27" customHeight="1" spans="1:1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2" t="s">
        <v>12</v>
      </c>
      <c r="M2" s="23" t="s">
        <v>13</v>
      </c>
      <c r="N2" s="24"/>
      <c r="O2" s="22" t="s">
        <v>14</v>
      </c>
    </row>
    <row r="3" s="20" customFormat="1" ht="27" customHeight="1" spans="1:1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 t="s">
        <v>15</v>
      </c>
      <c r="N3" s="26" t="s">
        <v>16</v>
      </c>
      <c r="O3" s="25"/>
    </row>
    <row r="4" ht="25.5" spans="1:15">
      <c r="A4" s="27" t="s">
        <v>17</v>
      </c>
      <c r="B4" s="27">
        <v>1</v>
      </c>
      <c r="C4" s="28">
        <v>2</v>
      </c>
      <c r="D4" s="28">
        <v>203</v>
      </c>
      <c r="E4" s="28" t="s">
        <v>18</v>
      </c>
      <c r="F4" s="27" t="s">
        <v>19</v>
      </c>
      <c r="G4" s="27" t="s">
        <v>20</v>
      </c>
      <c r="H4" s="28" t="s">
        <v>21</v>
      </c>
      <c r="I4" s="28">
        <v>91.64</v>
      </c>
      <c r="J4" s="28">
        <v>68.45</v>
      </c>
      <c r="K4" s="28">
        <v>23.19</v>
      </c>
      <c r="L4" s="29">
        <v>380733.04</v>
      </c>
      <c r="M4" s="30">
        <v>5300</v>
      </c>
      <c r="N4" s="30">
        <f t="shared" ref="N4:N35" si="0">M4*I4</f>
        <v>485692</v>
      </c>
      <c r="O4" s="31">
        <v>44939</v>
      </c>
    </row>
    <row r="5" ht="25.5" spans="1:15">
      <c r="A5" s="27" t="s">
        <v>17</v>
      </c>
      <c r="B5" s="27">
        <v>2</v>
      </c>
      <c r="C5" s="28">
        <v>2</v>
      </c>
      <c r="D5" s="28">
        <v>204</v>
      </c>
      <c r="E5" s="28" t="s">
        <v>22</v>
      </c>
      <c r="F5" s="27" t="s">
        <v>19</v>
      </c>
      <c r="G5" s="27" t="s">
        <v>20</v>
      </c>
      <c r="H5" s="28" t="s">
        <v>23</v>
      </c>
      <c r="I5" s="28">
        <v>76.6</v>
      </c>
      <c r="J5" s="28">
        <v>57.22</v>
      </c>
      <c r="K5" s="28">
        <v>19.38</v>
      </c>
      <c r="L5" s="29">
        <v>315064.23</v>
      </c>
      <c r="M5" s="30">
        <v>5300</v>
      </c>
      <c r="N5" s="30">
        <f t="shared" si="0"/>
        <v>405980</v>
      </c>
      <c r="O5" s="31">
        <v>44939</v>
      </c>
    </row>
    <row r="6" ht="25.5" spans="1:15">
      <c r="A6" s="27" t="s">
        <v>17</v>
      </c>
      <c r="B6" s="27">
        <v>3</v>
      </c>
      <c r="C6" s="28">
        <v>3</v>
      </c>
      <c r="D6" s="28">
        <v>101</v>
      </c>
      <c r="E6" s="28" t="s">
        <v>24</v>
      </c>
      <c r="F6" s="27" t="s">
        <v>19</v>
      </c>
      <c r="G6" s="27" t="s">
        <v>20</v>
      </c>
      <c r="H6" s="28" t="s">
        <v>23</v>
      </c>
      <c r="I6" s="28">
        <v>75.67</v>
      </c>
      <c r="J6" s="28">
        <v>57.22</v>
      </c>
      <c r="K6" s="28">
        <v>18.45</v>
      </c>
      <c r="L6" s="29">
        <v>310696.48</v>
      </c>
      <c r="M6" s="30">
        <v>5300</v>
      </c>
      <c r="N6" s="30">
        <f t="shared" si="0"/>
        <v>401051</v>
      </c>
      <c r="O6" s="31">
        <v>44944</v>
      </c>
    </row>
    <row r="7" ht="25.5" spans="1:15">
      <c r="A7" s="27" t="s">
        <v>17</v>
      </c>
      <c r="B7" s="27">
        <v>4</v>
      </c>
      <c r="C7" s="28">
        <v>3</v>
      </c>
      <c r="D7" s="28">
        <v>102</v>
      </c>
      <c r="E7" s="28" t="s">
        <v>25</v>
      </c>
      <c r="F7" s="27" t="s">
        <v>19</v>
      </c>
      <c r="G7" s="27" t="s">
        <v>20</v>
      </c>
      <c r="H7" s="28" t="s">
        <v>21</v>
      </c>
      <c r="I7" s="28">
        <v>90.52</v>
      </c>
      <c r="J7" s="28">
        <v>68.45</v>
      </c>
      <c r="K7" s="28">
        <v>22.07</v>
      </c>
      <c r="L7" s="29">
        <v>371706.8</v>
      </c>
      <c r="M7" s="30">
        <v>5300</v>
      </c>
      <c r="N7" s="30">
        <f t="shared" si="0"/>
        <v>479756</v>
      </c>
      <c r="O7" s="31">
        <v>44944</v>
      </c>
    </row>
    <row r="8" ht="25.5" spans="1:15">
      <c r="A8" s="27" t="s">
        <v>17</v>
      </c>
      <c r="B8" s="27">
        <v>5</v>
      </c>
      <c r="C8" s="28">
        <v>3</v>
      </c>
      <c r="D8" s="28">
        <v>103</v>
      </c>
      <c r="E8" s="28" t="s">
        <v>26</v>
      </c>
      <c r="F8" s="27" t="s">
        <v>19</v>
      </c>
      <c r="G8" s="27" t="s">
        <v>20</v>
      </c>
      <c r="H8" s="28" t="s">
        <v>21</v>
      </c>
      <c r="I8" s="28">
        <v>90.52</v>
      </c>
      <c r="J8" s="28">
        <v>68.45</v>
      </c>
      <c r="K8" s="28">
        <v>22.07</v>
      </c>
      <c r="L8" s="29">
        <v>371706.8</v>
      </c>
      <c r="M8" s="30">
        <v>5300</v>
      </c>
      <c r="N8" s="30">
        <f t="shared" si="0"/>
        <v>479756</v>
      </c>
      <c r="O8" s="31">
        <v>44944</v>
      </c>
    </row>
    <row r="9" ht="25.5" spans="1:15">
      <c r="A9" s="27" t="s">
        <v>17</v>
      </c>
      <c r="B9" s="27">
        <v>6</v>
      </c>
      <c r="C9" s="28">
        <v>7</v>
      </c>
      <c r="D9" s="28">
        <v>104</v>
      </c>
      <c r="E9" s="28" t="s">
        <v>27</v>
      </c>
      <c r="F9" s="27" t="s">
        <v>19</v>
      </c>
      <c r="G9" s="27" t="s">
        <v>20</v>
      </c>
      <c r="H9" s="28" t="s">
        <v>28</v>
      </c>
      <c r="I9" s="28">
        <v>95.83</v>
      </c>
      <c r="J9" s="28">
        <v>78.95</v>
      </c>
      <c r="K9" s="28">
        <v>16.88</v>
      </c>
      <c r="L9" s="29">
        <v>443825.15</v>
      </c>
      <c r="M9" s="30">
        <v>5503.27672266862</v>
      </c>
      <c r="N9" s="30">
        <f t="shared" si="0"/>
        <v>527379.008333334</v>
      </c>
      <c r="O9" s="31">
        <v>44936</v>
      </c>
    </row>
    <row r="10" ht="25.5" spans="1:15">
      <c r="A10" s="27" t="s">
        <v>17</v>
      </c>
      <c r="B10" s="27">
        <v>7</v>
      </c>
      <c r="C10" s="28">
        <v>11</v>
      </c>
      <c r="D10" s="28">
        <v>1401</v>
      </c>
      <c r="E10" s="28" t="s">
        <v>29</v>
      </c>
      <c r="F10" s="27" t="s">
        <v>19</v>
      </c>
      <c r="G10" s="27" t="s">
        <v>20</v>
      </c>
      <c r="H10" s="28" t="s">
        <v>30</v>
      </c>
      <c r="I10" s="28">
        <v>76.21</v>
      </c>
      <c r="J10" s="28">
        <v>57.22</v>
      </c>
      <c r="K10" s="28">
        <v>18.99</v>
      </c>
      <c r="L10" s="29">
        <v>364488.8</v>
      </c>
      <c r="M10" s="30">
        <v>5679.80492498797</v>
      </c>
      <c r="N10" s="30">
        <f t="shared" si="0"/>
        <v>432857.933333333</v>
      </c>
      <c r="O10" s="31">
        <v>44944</v>
      </c>
    </row>
    <row r="11" ht="25.5" spans="1:15">
      <c r="A11" s="27" t="s">
        <v>17</v>
      </c>
      <c r="B11" s="27">
        <v>8</v>
      </c>
      <c r="C11" s="28">
        <v>16</v>
      </c>
      <c r="D11" s="28">
        <v>101</v>
      </c>
      <c r="E11" s="28" t="s">
        <v>31</v>
      </c>
      <c r="F11" s="27" t="s">
        <v>19</v>
      </c>
      <c r="G11" s="27" t="s">
        <v>20</v>
      </c>
      <c r="H11" s="28"/>
      <c r="I11" s="28">
        <v>95.91</v>
      </c>
      <c r="J11" s="28">
        <v>78.95</v>
      </c>
      <c r="K11" s="28">
        <v>16.96</v>
      </c>
      <c r="L11" s="29">
        <v>440174.15</v>
      </c>
      <c r="M11" s="30">
        <v>5454.35833941542</v>
      </c>
      <c r="N11" s="30">
        <f t="shared" si="0"/>
        <v>523127.508333333</v>
      </c>
      <c r="O11" s="31">
        <v>44936</v>
      </c>
    </row>
    <row r="12" ht="25.5" spans="1:15">
      <c r="A12" s="27" t="s">
        <v>17</v>
      </c>
      <c r="B12" s="27">
        <v>9</v>
      </c>
      <c r="C12" s="28">
        <v>16</v>
      </c>
      <c r="D12" s="28">
        <v>102</v>
      </c>
      <c r="E12" s="28" t="s">
        <v>32</v>
      </c>
      <c r="F12" s="27" t="s">
        <v>19</v>
      </c>
      <c r="G12" s="27" t="s">
        <v>20</v>
      </c>
      <c r="H12" s="28"/>
      <c r="I12" s="28">
        <v>95.91</v>
      </c>
      <c r="J12" s="28">
        <v>78.95</v>
      </c>
      <c r="K12" s="28">
        <v>16.96</v>
      </c>
      <c r="L12" s="29">
        <v>440174.15</v>
      </c>
      <c r="M12" s="30">
        <v>5454.35833941542</v>
      </c>
      <c r="N12" s="30">
        <f t="shared" si="0"/>
        <v>523127.508333333</v>
      </c>
      <c r="O12" s="31">
        <v>44936</v>
      </c>
    </row>
    <row r="13" ht="25.5" spans="1:15">
      <c r="A13" s="27" t="s">
        <v>17</v>
      </c>
      <c r="B13" s="27">
        <v>10</v>
      </c>
      <c r="C13" s="28">
        <v>16</v>
      </c>
      <c r="D13" s="28">
        <v>104</v>
      </c>
      <c r="E13" s="28" t="s">
        <v>33</v>
      </c>
      <c r="F13" s="27" t="s">
        <v>19</v>
      </c>
      <c r="G13" s="27" t="s">
        <v>20</v>
      </c>
      <c r="H13" s="28"/>
      <c r="I13" s="28">
        <v>95.91</v>
      </c>
      <c r="J13" s="28">
        <v>78.95</v>
      </c>
      <c r="K13" s="28">
        <v>16.96</v>
      </c>
      <c r="L13" s="29">
        <v>440174.15</v>
      </c>
      <c r="M13" s="30">
        <v>5454.35833941542</v>
      </c>
      <c r="N13" s="30">
        <f t="shared" si="0"/>
        <v>523127.508333333</v>
      </c>
      <c r="O13" s="31">
        <v>44936</v>
      </c>
    </row>
    <row r="14" ht="25.5" spans="1:15">
      <c r="A14" s="27" t="s">
        <v>17</v>
      </c>
      <c r="B14" s="27">
        <v>11</v>
      </c>
      <c r="C14" s="28">
        <v>16</v>
      </c>
      <c r="D14" s="28">
        <v>202</v>
      </c>
      <c r="E14" s="28" t="s">
        <v>34</v>
      </c>
      <c r="F14" s="27" t="s">
        <v>19</v>
      </c>
      <c r="G14" s="27" t="s">
        <v>20</v>
      </c>
      <c r="H14" s="28"/>
      <c r="I14" s="28">
        <v>95.91</v>
      </c>
      <c r="J14" s="28">
        <v>78.95</v>
      </c>
      <c r="K14" s="28">
        <v>16.96</v>
      </c>
      <c r="L14" s="29">
        <v>444807.56</v>
      </c>
      <c r="M14" s="30">
        <v>5510.71998053732</v>
      </c>
      <c r="N14" s="30">
        <f t="shared" si="0"/>
        <v>528533.153333334</v>
      </c>
      <c r="O14" s="28"/>
    </row>
    <row r="15" ht="25.5" spans="1:15">
      <c r="A15" s="27" t="s">
        <v>17</v>
      </c>
      <c r="B15" s="27">
        <v>12</v>
      </c>
      <c r="C15" s="28">
        <v>16</v>
      </c>
      <c r="D15" s="28">
        <v>203</v>
      </c>
      <c r="E15" s="28" t="s">
        <v>35</v>
      </c>
      <c r="F15" s="27" t="s">
        <v>19</v>
      </c>
      <c r="G15" s="27" t="s">
        <v>20</v>
      </c>
      <c r="H15" s="28"/>
      <c r="I15" s="28">
        <v>95.91</v>
      </c>
      <c r="J15" s="28">
        <v>78.95</v>
      </c>
      <c r="K15" s="28">
        <v>16.96</v>
      </c>
      <c r="L15" s="29">
        <v>444807.56</v>
      </c>
      <c r="M15" s="30">
        <v>5510.71998053732</v>
      </c>
      <c r="N15" s="30">
        <f t="shared" si="0"/>
        <v>528533.153333334</v>
      </c>
      <c r="O15" s="28"/>
    </row>
    <row r="16" ht="25.5" spans="1:15">
      <c r="A16" s="27" t="s">
        <v>17</v>
      </c>
      <c r="B16" s="27">
        <v>13</v>
      </c>
      <c r="C16" s="28">
        <v>16</v>
      </c>
      <c r="D16" s="28">
        <v>205</v>
      </c>
      <c r="E16" s="28" t="s">
        <v>36</v>
      </c>
      <c r="F16" s="27" t="s">
        <v>19</v>
      </c>
      <c r="G16" s="27" t="s">
        <v>20</v>
      </c>
      <c r="H16" s="28"/>
      <c r="I16" s="28">
        <v>95.91</v>
      </c>
      <c r="J16" s="28">
        <v>78.95</v>
      </c>
      <c r="K16" s="28">
        <v>16.96</v>
      </c>
      <c r="L16" s="29">
        <v>444807.56</v>
      </c>
      <c r="M16" s="30">
        <v>5510.71998053732</v>
      </c>
      <c r="N16" s="30">
        <f t="shared" si="0"/>
        <v>528533.153333334</v>
      </c>
      <c r="O16" s="28"/>
    </row>
    <row r="17" ht="25.5" spans="1:15">
      <c r="A17" s="27" t="s">
        <v>17</v>
      </c>
      <c r="B17" s="27">
        <v>14</v>
      </c>
      <c r="C17" s="28">
        <v>16</v>
      </c>
      <c r="D17" s="28">
        <v>206</v>
      </c>
      <c r="E17" s="28" t="s">
        <v>37</v>
      </c>
      <c r="F17" s="27" t="s">
        <v>19</v>
      </c>
      <c r="G17" s="27" t="s">
        <v>20</v>
      </c>
      <c r="H17" s="28"/>
      <c r="I17" s="28">
        <v>95.91</v>
      </c>
      <c r="J17" s="28">
        <v>78.95</v>
      </c>
      <c r="K17" s="28">
        <v>16.96</v>
      </c>
      <c r="L17" s="29">
        <v>444807.56</v>
      </c>
      <c r="M17" s="30">
        <v>5510.71998053732</v>
      </c>
      <c r="N17" s="30">
        <f t="shared" si="0"/>
        <v>528533.153333334</v>
      </c>
      <c r="O17" s="28"/>
    </row>
    <row r="18" ht="25.5" spans="1:15">
      <c r="A18" s="27" t="s">
        <v>17</v>
      </c>
      <c r="B18" s="27">
        <v>15</v>
      </c>
      <c r="C18" s="28">
        <v>16</v>
      </c>
      <c r="D18" s="28">
        <v>301</v>
      </c>
      <c r="E18" s="28" t="s">
        <v>38</v>
      </c>
      <c r="F18" s="27" t="s">
        <v>19</v>
      </c>
      <c r="G18" s="27" t="s">
        <v>20</v>
      </c>
      <c r="H18" s="28"/>
      <c r="I18" s="28">
        <v>95.91</v>
      </c>
      <c r="J18" s="28">
        <v>78.95</v>
      </c>
      <c r="K18" s="28">
        <v>16.96</v>
      </c>
      <c r="L18" s="29">
        <v>449440.97</v>
      </c>
      <c r="M18" s="30">
        <v>5567.0816216592</v>
      </c>
      <c r="N18" s="30">
        <f t="shared" si="0"/>
        <v>533938.798333334</v>
      </c>
      <c r="O18" s="31">
        <v>45405</v>
      </c>
    </row>
    <row r="19" ht="25.5" spans="1:15">
      <c r="A19" s="27" t="s">
        <v>17</v>
      </c>
      <c r="B19" s="27">
        <v>16</v>
      </c>
      <c r="C19" s="28">
        <v>16</v>
      </c>
      <c r="D19" s="28">
        <v>302</v>
      </c>
      <c r="E19" s="28" t="s">
        <v>39</v>
      </c>
      <c r="F19" s="27" t="s">
        <v>19</v>
      </c>
      <c r="G19" s="27" t="s">
        <v>20</v>
      </c>
      <c r="H19" s="28"/>
      <c r="I19" s="28">
        <v>95.91</v>
      </c>
      <c r="J19" s="28">
        <v>78.95</v>
      </c>
      <c r="K19" s="28">
        <v>16.96</v>
      </c>
      <c r="L19" s="29">
        <v>449440.97</v>
      </c>
      <c r="M19" s="30">
        <v>5567.0816216592</v>
      </c>
      <c r="N19" s="30">
        <f t="shared" si="0"/>
        <v>533938.798333334</v>
      </c>
      <c r="O19" s="31">
        <v>45405</v>
      </c>
    </row>
    <row r="20" ht="25.5" spans="1:15">
      <c r="A20" s="27" t="s">
        <v>17</v>
      </c>
      <c r="B20" s="27">
        <v>17</v>
      </c>
      <c r="C20" s="28">
        <v>16</v>
      </c>
      <c r="D20" s="28">
        <v>303</v>
      </c>
      <c r="E20" s="28" t="s">
        <v>40</v>
      </c>
      <c r="F20" s="27" t="s">
        <v>19</v>
      </c>
      <c r="G20" s="27" t="s">
        <v>20</v>
      </c>
      <c r="H20" s="28"/>
      <c r="I20" s="28">
        <v>95.91</v>
      </c>
      <c r="J20" s="28">
        <v>78.95</v>
      </c>
      <c r="K20" s="28">
        <v>16.96</v>
      </c>
      <c r="L20" s="29">
        <v>449440.97</v>
      </c>
      <c r="M20" s="30">
        <v>5567.0816216592</v>
      </c>
      <c r="N20" s="30">
        <f t="shared" si="0"/>
        <v>533938.798333334</v>
      </c>
      <c r="O20" s="28"/>
    </row>
    <row r="21" ht="25.5" spans="1:15">
      <c r="A21" s="27" t="s">
        <v>17</v>
      </c>
      <c r="B21" s="27">
        <v>18</v>
      </c>
      <c r="C21" s="28">
        <v>16</v>
      </c>
      <c r="D21" s="28">
        <v>304</v>
      </c>
      <c r="E21" s="28" t="s">
        <v>41</v>
      </c>
      <c r="F21" s="27" t="s">
        <v>19</v>
      </c>
      <c r="G21" s="27" t="s">
        <v>20</v>
      </c>
      <c r="H21" s="28"/>
      <c r="I21" s="28">
        <v>95.91</v>
      </c>
      <c r="J21" s="28">
        <v>78.95</v>
      </c>
      <c r="K21" s="28">
        <v>16.96</v>
      </c>
      <c r="L21" s="29">
        <v>449440.97</v>
      </c>
      <c r="M21" s="30">
        <v>5567.0816216592</v>
      </c>
      <c r="N21" s="30">
        <f t="shared" si="0"/>
        <v>533938.798333334</v>
      </c>
      <c r="O21" s="28"/>
    </row>
    <row r="22" ht="25.5" spans="1:15">
      <c r="A22" s="27" t="s">
        <v>17</v>
      </c>
      <c r="B22" s="27">
        <v>19</v>
      </c>
      <c r="C22" s="28">
        <v>16</v>
      </c>
      <c r="D22" s="28">
        <v>306</v>
      </c>
      <c r="E22" s="28" t="s">
        <v>42</v>
      </c>
      <c r="F22" s="27" t="s">
        <v>19</v>
      </c>
      <c r="G22" s="27" t="s">
        <v>20</v>
      </c>
      <c r="H22" s="28"/>
      <c r="I22" s="28">
        <v>95.91</v>
      </c>
      <c r="J22" s="28">
        <v>78.95</v>
      </c>
      <c r="K22" s="28">
        <v>16.96</v>
      </c>
      <c r="L22" s="29">
        <v>449440.97</v>
      </c>
      <c r="M22" s="30">
        <v>5567.0816216592</v>
      </c>
      <c r="N22" s="30">
        <f t="shared" si="0"/>
        <v>533938.798333334</v>
      </c>
      <c r="O22" s="31">
        <v>45468</v>
      </c>
    </row>
    <row r="23" ht="25.5" spans="1:15">
      <c r="A23" s="27" t="s">
        <v>17</v>
      </c>
      <c r="B23" s="27">
        <v>20</v>
      </c>
      <c r="C23" s="28">
        <v>16</v>
      </c>
      <c r="D23" s="28">
        <v>403</v>
      </c>
      <c r="E23" s="28" t="s">
        <v>43</v>
      </c>
      <c r="F23" s="27" t="s">
        <v>19</v>
      </c>
      <c r="G23" s="27" t="s">
        <v>20</v>
      </c>
      <c r="H23" s="28"/>
      <c r="I23" s="28">
        <v>95.91</v>
      </c>
      <c r="J23" s="28">
        <v>78.95</v>
      </c>
      <c r="K23" s="28">
        <v>16.96</v>
      </c>
      <c r="L23" s="29">
        <v>454074.39</v>
      </c>
      <c r="M23" s="30">
        <v>5623.4433844229</v>
      </c>
      <c r="N23" s="30">
        <f t="shared" si="0"/>
        <v>539344.455</v>
      </c>
      <c r="O23" s="28"/>
    </row>
    <row r="24" ht="25.5" spans="1:15">
      <c r="A24" s="27" t="s">
        <v>17</v>
      </c>
      <c r="B24" s="27">
        <v>21</v>
      </c>
      <c r="C24" s="28">
        <v>16</v>
      </c>
      <c r="D24" s="28">
        <v>404</v>
      </c>
      <c r="E24" s="28" t="s">
        <v>44</v>
      </c>
      <c r="F24" s="27" t="s">
        <v>19</v>
      </c>
      <c r="G24" s="27" t="s">
        <v>20</v>
      </c>
      <c r="H24" s="28"/>
      <c r="I24" s="28">
        <v>95.91</v>
      </c>
      <c r="J24" s="28">
        <v>78.95</v>
      </c>
      <c r="K24" s="28">
        <v>16.96</v>
      </c>
      <c r="L24" s="29">
        <v>454074.39</v>
      </c>
      <c r="M24" s="30">
        <v>5623.4433844229</v>
      </c>
      <c r="N24" s="30">
        <f t="shared" si="0"/>
        <v>539344.455</v>
      </c>
      <c r="O24" s="31">
        <v>44936</v>
      </c>
    </row>
    <row r="25" ht="25.5" spans="1:15">
      <c r="A25" s="27" t="s">
        <v>17</v>
      </c>
      <c r="B25" s="27">
        <v>22</v>
      </c>
      <c r="C25" s="28">
        <v>16</v>
      </c>
      <c r="D25" s="28">
        <v>405</v>
      </c>
      <c r="E25" s="28" t="s">
        <v>45</v>
      </c>
      <c r="F25" s="27" t="s">
        <v>19</v>
      </c>
      <c r="G25" s="27" t="s">
        <v>20</v>
      </c>
      <c r="H25" s="28"/>
      <c r="I25" s="28">
        <v>95.91</v>
      </c>
      <c r="J25" s="28">
        <v>78.95</v>
      </c>
      <c r="K25" s="28">
        <v>16.96</v>
      </c>
      <c r="L25" s="29">
        <v>454074.39</v>
      </c>
      <c r="M25" s="30">
        <v>5623.4433844229</v>
      </c>
      <c r="N25" s="30">
        <f t="shared" si="0"/>
        <v>539344.455</v>
      </c>
      <c r="O25" s="31">
        <v>44936</v>
      </c>
    </row>
    <row r="26" ht="25.5" spans="1:15">
      <c r="A26" s="27" t="s">
        <v>17</v>
      </c>
      <c r="B26" s="27">
        <v>23</v>
      </c>
      <c r="C26" s="28">
        <v>16</v>
      </c>
      <c r="D26" s="28">
        <v>406</v>
      </c>
      <c r="E26" s="28" t="s">
        <v>46</v>
      </c>
      <c r="F26" s="27" t="s">
        <v>19</v>
      </c>
      <c r="G26" s="27" t="s">
        <v>20</v>
      </c>
      <c r="H26" s="28"/>
      <c r="I26" s="28">
        <v>95.91</v>
      </c>
      <c r="J26" s="28">
        <v>78.95</v>
      </c>
      <c r="K26" s="28">
        <v>16.96</v>
      </c>
      <c r="L26" s="29">
        <v>454074.39</v>
      </c>
      <c r="M26" s="30">
        <v>5623.4433844229</v>
      </c>
      <c r="N26" s="30">
        <f t="shared" si="0"/>
        <v>539344.455</v>
      </c>
      <c r="O26" s="31">
        <v>44936</v>
      </c>
    </row>
    <row r="27" ht="25.5" spans="1:15">
      <c r="A27" s="27" t="s">
        <v>17</v>
      </c>
      <c r="B27" s="27">
        <v>24</v>
      </c>
      <c r="C27" s="28">
        <v>16</v>
      </c>
      <c r="D27" s="28">
        <v>501</v>
      </c>
      <c r="E27" s="28" t="s">
        <v>47</v>
      </c>
      <c r="F27" s="27" t="s">
        <v>19</v>
      </c>
      <c r="G27" s="27" t="s">
        <v>20</v>
      </c>
      <c r="H27" s="28"/>
      <c r="I27" s="28">
        <v>95.91</v>
      </c>
      <c r="J27" s="28">
        <v>78.95</v>
      </c>
      <c r="K27" s="28">
        <v>16.96</v>
      </c>
      <c r="L27" s="29">
        <v>458707.8</v>
      </c>
      <c r="M27" s="30">
        <v>5679.80502554478</v>
      </c>
      <c r="N27" s="30">
        <f t="shared" si="0"/>
        <v>544750.1</v>
      </c>
      <c r="O27" s="31">
        <v>45468</v>
      </c>
    </row>
    <row r="28" ht="25.5" spans="1:15">
      <c r="A28" s="27" t="s">
        <v>17</v>
      </c>
      <c r="B28" s="27">
        <v>25</v>
      </c>
      <c r="C28" s="28">
        <v>16</v>
      </c>
      <c r="D28" s="28">
        <v>502</v>
      </c>
      <c r="E28" s="28" t="s">
        <v>48</v>
      </c>
      <c r="F28" s="27" t="s">
        <v>19</v>
      </c>
      <c r="G28" s="27" t="s">
        <v>20</v>
      </c>
      <c r="H28" s="28"/>
      <c r="I28" s="28">
        <v>95.91</v>
      </c>
      <c r="J28" s="28">
        <v>78.95</v>
      </c>
      <c r="K28" s="28">
        <v>16.96</v>
      </c>
      <c r="L28" s="29">
        <v>458707.8</v>
      </c>
      <c r="M28" s="30">
        <v>5679.80502554478</v>
      </c>
      <c r="N28" s="30">
        <f t="shared" si="0"/>
        <v>544750.1</v>
      </c>
      <c r="O28" s="28"/>
    </row>
    <row r="29" ht="25.5" spans="1:15">
      <c r="A29" s="27" t="s">
        <v>17</v>
      </c>
      <c r="B29" s="27">
        <v>26</v>
      </c>
      <c r="C29" s="28">
        <v>16</v>
      </c>
      <c r="D29" s="28">
        <v>503</v>
      </c>
      <c r="E29" s="28" t="s">
        <v>49</v>
      </c>
      <c r="F29" s="27" t="s">
        <v>19</v>
      </c>
      <c r="G29" s="27" t="s">
        <v>20</v>
      </c>
      <c r="H29" s="28"/>
      <c r="I29" s="28">
        <v>95.91</v>
      </c>
      <c r="J29" s="28">
        <v>78.95</v>
      </c>
      <c r="K29" s="28">
        <v>16.96</v>
      </c>
      <c r="L29" s="29">
        <v>458707.8</v>
      </c>
      <c r="M29" s="30">
        <v>5679.80502554478</v>
      </c>
      <c r="N29" s="30">
        <f t="shared" si="0"/>
        <v>544750.1</v>
      </c>
      <c r="O29" s="31">
        <v>45468</v>
      </c>
    </row>
    <row r="30" ht="25.5" spans="1:15">
      <c r="A30" s="27" t="s">
        <v>17</v>
      </c>
      <c r="B30" s="27">
        <v>27</v>
      </c>
      <c r="C30" s="28">
        <v>16</v>
      </c>
      <c r="D30" s="28">
        <v>504</v>
      </c>
      <c r="E30" s="28" t="s">
        <v>50</v>
      </c>
      <c r="F30" s="27" t="s">
        <v>19</v>
      </c>
      <c r="G30" s="27" t="s">
        <v>20</v>
      </c>
      <c r="H30" s="28"/>
      <c r="I30" s="28">
        <v>95.91</v>
      </c>
      <c r="J30" s="28">
        <v>78.95</v>
      </c>
      <c r="K30" s="28">
        <v>16.96</v>
      </c>
      <c r="L30" s="29">
        <v>458707.8</v>
      </c>
      <c r="M30" s="30">
        <v>5679.80502554478</v>
      </c>
      <c r="N30" s="30">
        <f t="shared" si="0"/>
        <v>544750.1</v>
      </c>
      <c r="O30" s="31">
        <v>45461</v>
      </c>
    </row>
    <row r="31" ht="25.5" spans="1:15">
      <c r="A31" s="27" t="s">
        <v>17</v>
      </c>
      <c r="B31" s="27">
        <v>28</v>
      </c>
      <c r="C31" s="28">
        <v>16</v>
      </c>
      <c r="D31" s="28">
        <v>701</v>
      </c>
      <c r="E31" s="28" t="s">
        <v>51</v>
      </c>
      <c r="F31" s="27" t="s">
        <v>19</v>
      </c>
      <c r="G31" s="27" t="s">
        <v>20</v>
      </c>
      <c r="H31" s="28"/>
      <c r="I31" s="28">
        <v>95.91</v>
      </c>
      <c r="J31" s="28">
        <v>78.95</v>
      </c>
      <c r="K31" s="28">
        <v>16.96</v>
      </c>
      <c r="L31" s="29">
        <v>458707.8</v>
      </c>
      <c r="M31" s="30">
        <v>5679.80502554478</v>
      </c>
      <c r="N31" s="30">
        <f t="shared" si="0"/>
        <v>544750.1</v>
      </c>
      <c r="O31" s="31">
        <v>45471</v>
      </c>
    </row>
    <row r="32" ht="25.5" spans="1:15">
      <c r="A32" s="27" t="s">
        <v>17</v>
      </c>
      <c r="B32" s="27">
        <v>29</v>
      </c>
      <c r="C32" s="28">
        <v>16</v>
      </c>
      <c r="D32" s="28">
        <v>702</v>
      </c>
      <c r="E32" s="28" t="s">
        <v>52</v>
      </c>
      <c r="F32" s="27" t="s">
        <v>19</v>
      </c>
      <c r="G32" s="27" t="s">
        <v>20</v>
      </c>
      <c r="H32" s="28"/>
      <c r="I32" s="28">
        <v>95.91</v>
      </c>
      <c r="J32" s="28">
        <v>78.95</v>
      </c>
      <c r="K32" s="28">
        <v>16.96</v>
      </c>
      <c r="L32" s="29">
        <v>458707.8</v>
      </c>
      <c r="M32" s="30">
        <v>5679.80502554478</v>
      </c>
      <c r="N32" s="30">
        <f t="shared" si="0"/>
        <v>544750.1</v>
      </c>
      <c r="O32" s="28"/>
    </row>
    <row r="33" ht="25.5" spans="1:15">
      <c r="A33" s="27" t="s">
        <v>17</v>
      </c>
      <c r="B33" s="27">
        <v>30</v>
      </c>
      <c r="C33" s="28">
        <v>16</v>
      </c>
      <c r="D33" s="28">
        <v>703</v>
      </c>
      <c r="E33" s="28" t="s">
        <v>53</v>
      </c>
      <c r="F33" s="27" t="s">
        <v>19</v>
      </c>
      <c r="G33" s="27" t="s">
        <v>20</v>
      </c>
      <c r="H33" s="28"/>
      <c r="I33" s="28">
        <v>95.91</v>
      </c>
      <c r="J33" s="28">
        <v>78.95</v>
      </c>
      <c r="K33" s="28">
        <v>16.96</v>
      </c>
      <c r="L33" s="29">
        <v>458707.8</v>
      </c>
      <c r="M33" s="30">
        <v>5679.80502554478</v>
      </c>
      <c r="N33" s="30">
        <f t="shared" si="0"/>
        <v>544750.1</v>
      </c>
      <c r="O33" s="31">
        <v>45471</v>
      </c>
    </row>
    <row r="34" ht="25.5" spans="1:15">
      <c r="A34" s="27" t="s">
        <v>17</v>
      </c>
      <c r="B34" s="27">
        <v>31</v>
      </c>
      <c r="C34" s="28">
        <v>17</v>
      </c>
      <c r="D34" s="28">
        <v>104</v>
      </c>
      <c r="E34" s="28" t="s">
        <v>54</v>
      </c>
      <c r="F34" s="27" t="s">
        <v>19</v>
      </c>
      <c r="G34" s="27" t="s">
        <v>20</v>
      </c>
      <c r="H34" s="28" t="s">
        <v>55</v>
      </c>
      <c r="I34" s="28">
        <v>95.91</v>
      </c>
      <c r="J34" s="28">
        <v>78.95</v>
      </c>
      <c r="K34" s="28">
        <v>16.96</v>
      </c>
      <c r="L34" s="29">
        <v>440174.15</v>
      </c>
      <c r="M34" s="30">
        <v>5454.35833941542</v>
      </c>
      <c r="N34" s="30">
        <f t="shared" si="0"/>
        <v>523127.508333333</v>
      </c>
      <c r="O34" s="31">
        <v>45461</v>
      </c>
    </row>
    <row r="35" ht="25.5" spans="1:15">
      <c r="A35" s="27" t="s">
        <v>17</v>
      </c>
      <c r="B35" s="27">
        <v>32</v>
      </c>
      <c r="C35" s="28">
        <v>17</v>
      </c>
      <c r="D35" s="28">
        <v>106</v>
      </c>
      <c r="E35" s="28" t="s">
        <v>56</v>
      </c>
      <c r="F35" s="27" t="s">
        <v>19</v>
      </c>
      <c r="G35" s="27" t="s">
        <v>20</v>
      </c>
      <c r="H35" s="28" t="s">
        <v>55</v>
      </c>
      <c r="I35" s="28">
        <v>95.91</v>
      </c>
      <c r="J35" s="28">
        <v>78.95</v>
      </c>
      <c r="K35" s="28">
        <v>16.96</v>
      </c>
      <c r="L35" s="29">
        <v>440174.15</v>
      </c>
      <c r="M35" s="30">
        <v>5454.35833941542</v>
      </c>
      <c r="N35" s="30">
        <f t="shared" si="0"/>
        <v>523127.508333333</v>
      </c>
      <c r="O35" s="31">
        <v>45461</v>
      </c>
    </row>
    <row r="36" ht="25.5" spans="1:15">
      <c r="A36" s="27" t="s">
        <v>17</v>
      </c>
      <c r="B36" s="27">
        <v>33</v>
      </c>
      <c r="C36" s="28">
        <v>18</v>
      </c>
      <c r="D36" s="28">
        <v>104</v>
      </c>
      <c r="E36" s="28" t="s">
        <v>57</v>
      </c>
      <c r="F36" s="27" t="s">
        <v>19</v>
      </c>
      <c r="G36" s="27" t="s">
        <v>20</v>
      </c>
      <c r="H36" s="28" t="s">
        <v>55</v>
      </c>
      <c r="I36" s="28">
        <v>95.83</v>
      </c>
      <c r="J36" s="28">
        <v>78.95</v>
      </c>
      <c r="K36" s="28">
        <v>16.88</v>
      </c>
      <c r="L36" s="29">
        <v>439806.99</v>
      </c>
      <c r="M36" s="30">
        <v>5454.35829072315</v>
      </c>
      <c r="N36" s="30">
        <f t="shared" ref="N36:N53" si="1">M36*I36</f>
        <v>522691.155</v>
      </c>
      <c r="O36" s="31">
        <v>44936</v>
      </c>
    </row>
    <row r="37" ht="25.5" spans="1:15">
      <c r="A37" s="27" t="s">
        <v>17</v>
      </c>
      <c r="B37" s="27">
        <v>34</v>
      </c>
      <c r="C37" s="28">
        <v>20</v>
      </c>
      <c r="D37" s="28">
        <v>102</v>
      </c>
      <c r="E37" s="28" t="s">
        <v>58</v>
      </c>
      <c r="F37" s="27" t="s">
        <v>19</v>
      </c>
      <c r="G37" s="27" t="s">
        <v>20</v>
      </c>
      <c r="H37" s="28" t="s">
        <v>55</v>
      </c>
      <c r="I37" s="28">
        <v>111.98</v>
      </c>
      <c r="J37" s="28">
        <v>88.56</v>
      </c>
      <c r="K37" s="28">
        <v>23.42</v>
      </c>
      <c r="L37" s="29">
        <v>513926.61</v>
      </c>
      <c r="M37" s="30">
        <v>5454.3583229148</v>
      </c>
      <c r="N37" s="30">
        <f t="shared" si="1"/>
        <v>610779.044999999</v>
      </c>
      <c r="O37" s="31">
        <v>45485</v>
      </c>
    </row>
    <row r="38" ht="25.5" spans="1:15">
      <c r="A38" s="27" t="s">
        <v>17</v>
      </c>
      <c r="B38" s="27">
        <v>35</v>
      </c>
      <c r="C38" s="28">
        <v>20</v>
      </c>
      <c r="D38" s="28">
        <v>103</v>
      </c>
      <c r="E38" s="28" t="s">
        <v>59</v>
      </c>
      <c r="F38" s="27" t="s">
        <v>19</v>
      </c>
      <c r="G38" s="27" t="s">
        <v>20</v>
      </c>
      <c r="H38" s="28" t="s">
        <v>55</v>
      </c>
      <c r="I38" s="28">
        <v>111.98</v>
      </c>
      <c r="J38" s="28">
        <v>88.56</v>
      </c>
      <c r="K38" s="28">
        <v>23.42</v>
      </c>
      <c r="L38" s="29">
        <v>513926.61</v>
      </c>
      <c r="M38" s="30">
        <v>5454.3583229148</v>
      </c>
      <c r="N38" s="30">
        <f t="shared" si="1"/>
        <v>610779.044999999</v>
      </c>
      <c r="O38" s="31">
        <v>45485</v>
      </c>
    </row>
    <row r="39" ht="25.5" spans="1:15">
      <c r="A39" s="27" t="s">
        <v>17</v>
      </c>
      <c r="B39" s="27">
        <v>36</v>
      </c>
      <c r="C39" s="28">
        <v>20</v>
      </c>
      <c r="D39" s="28">
        <v>104</v>
      </c>
      <c r="E39" s="28" t="s">
        <v>60</v>
      </c>
      <c r="F39" s="27" t="s">
        <v>19</v>
      </c>
      <c r="G39" s="27" t="s">
        <v>20</v>
      </c>
      <c r="H39" s="28" t="s">
        <v>55</v>
      </c>
      <c r="I39" s="28">
        <v>111.98</v>
      </c>
      <c r="J39" s="28">
        <v>88.56</v>
      </c>
      <c r="K39" s="28">
        <v>23.42</v>
      </c>
      <c r="L39" s="29">
        <v>513926.61</v>
      </c>
      <c r="M39" s="30">
        <v>5454.3583229148</v>
      </c>
      <c r="N39" s="30">
        <f t="shared" si="1"/>
        <v>610779.044999999</v>
      </c>
      <c r="O39" s="31">
        <v>45425</v>
      </c>
    </row>
    <row r="40" ht="25.5" spans="1:15">
      <c r="A40" s="27" t="s">
        <v>17</v>
      </c>
      <c r="B40" s="27">
        <v>37</v>
      </c>
      <c r="C40" s="28">
        <v>21</v>
      </c>
      <c r="D40" s="28">
        <v>101</v>
      </c>
      <c r="E40" s="28" t="s">
        <v>61</v>
      </c>
      <c r="F40" s="27" t="s">
        <v>19</v>
      </c>
      <c r="G40" s="27" t="s">
        <v>20</v>
      </c>
      <c r="H40" s="28" t="s">
        <v>55</v>
      </c>
      <c r="I40" s="28">
        <v>111.98</v>
      </c>
      <c r="J40" s="28">
        <v>88.56</v>
      </c>
      <c r="K40" s="28">
        <v>23.42</v>
      </c>
      <c r="L40" s="29">
        <v>513926.61</v>
      </c>
      <c r="M40" s="30">
        <v>5454.3583229148</v>
      </c>
      <c r="N40" s="30">
        <f t="shared" si="1"/>
        <v>610779.044999999</v>
      </c>
      <c r="O40" s="31">
        <v>44936</v>
      </c>
    </row>
    <row r="41" ht="25.5" spans="1:15">
      <c r="A41" s="27" t="s">
        <v>17</v>
      </c>
      <c r="B41" s="27">
        <v>38</v>
      </c>
      <c r="C41" s="28">
        <v>21</v>
      </c>
      <c r="D41" s="28">
        <v>102</v>
      </c>
      <c r="E41" s="28" t="s">
        <v>62</v>
      </c>
      <c r="F41" s="27" t="s">
        <v>19</v>
      </c>
      <c r="G41" s="27" t="s">
        <v>20</v>
      </c>
      <c r="H41" s="28" t="s">
        <v>55</v>
      </c>
      <c r="I41" s="28">
        <v>111.98</v>
      </c>
      <c r="J41" s="28">
        <v>88.56</v>
      </c>
      <c r="K41" s="28">
        <v>23.42</v>
      </c>
      <c r="L41" s="29">
        <v>513926.61</v>
      </c>
      <c r="M41" s="30">
        <v>5454.3583229148</v>
      </c>
      <c r="N41" s="30">
        <f t="shared" si="1"/>
        <v>610779.044999999</v>
      </c>
      <c r="O41" s="31">
        <v>45425</v>
      </c>
    </row>
    <row r="42" ht="25.5" spans="1:15">
      <c r="A42" s="27" t="s">
        <v>17</v>
      </c>
      <c r="B42" s="27">
        <v>39</v>
      </c>
      <c r="C42" s="28">
        <v>21</v>
      </c>
      <c r="D42" s="28">
        <v>204</v>
      </c>
      <c r="E42" s="28" t="s">
        <v>63</v>
      </c>
      <c r="F42" s="27" t="s">
        <v>19</v>
      </c>
      <c r="G42" s="27" t="s">
        <v>20</v>
      </c>
      <c r="H42" s="28" t="s">
        <v>55</v>
      </c>
      <c r="I42" s="28">
        <v>111.98</v>
      </c>
      <c r="J42" s="28">
        <v>88.56</v>
      </c>
      <c r="K42" s="28">
        <v>23.42</v>
      </c>
      <c r="L42" s="29">
        <v>519336.36</v>
      </c>
      <c r="M42" s="30">
        <v>5510.71994999107</v>
      </c>
      <c r="N42" s="30">
        <f t="shared" si="1"/>
        <v>617090.42</v>
      </c>
      <c r="O42" s="31">
        <v>45495</v>
      </c>
    </row>
    <row r="43" ht="25.5" spans="1:15">
      <c r="A43" s="27" t="s">
        <v>17</v>
      </c>
      <c r="B43" s="27">
        <v>40</v>
      </c>
      <c r="C43" s="28">
        <v>22</v>
      </c>
      <c r="D43" s="28">
        <v>101</v>
      </c>
      <c r="E43" s="28" t="s">
        <v>64</v>
      </c>
      <c r="F43" s="27" t="s">
        <v>19</v>
      </c>
      <c r="G43" s="27" t="s">
        <v>20</v>
      </c>
      <c r="H43" s="28"/>
      <c r="I43" s="28">
        <v>112.37</v>
      </c>
      <c r="J43" s="28">
        <v>88.56</v>
      </c>
      <c r="K43" s="28">
        <v>23.81</v>
      </c>
      <c r="L43" s="29">
        <v>515716.5</v>
      </c>
      <c r="M43" s="30">
        <v>5454.35836967162</v>
      </c>
      <c r="N43" s="30">
        <f t="shared" si="1"/>
        <v>612906.25</v>
      </c>
      <c r="O43" s="31">
        <v>44939</v>
      </c>
    </row>
    <row r="44" ht="25.5" spans="1:15">
      <c r="A44" s="27" t="s">
        <v>17</v>
      </c>
      <c r="B44" s="27">
        <v>41</v>
      </c>
      <c r="C44" s="28">
        <v>22</v>
      </c>
      <c r="D44" s="28">
        <v>102</v>
      </c>
      <c r="E44" s="28" t="s">
        <v>65</v>
      </c>
      <c r="F44" s="27" t="s">
        <v>19</v>
      </c>
      <c r="G44" s="27" t="s">
        <v>20</v>
      </c>
      <c r="H44" s="28"/>
      <c r="I44" s="28">
        <v>112.37</v>
      </c>
      <c r="J44" s="28">
        <v>88.56</v>
      </c>
      <c r="K44" s="28">
        <v>23.81</v>
      </c>
      <c r="L44" s="29">
        <v>515716.5</v>
      </c>
      <c r="M44" s="30">
        <v>5454.35836967162</v>
      </c>
      <c r="N44" s="30">
        <f t="shared" si="1"/>
        <v>612906.25</v>
      </c>
      <c r="O44" s="31">
        <v>44939</v>
      </c>
    </row>
    <row r="45" ht="25.5" spans="1:15">
      <c r="A45" s="27" t="s">
        <v>17</v>
      </c>
      <c r="B45" s="27">
        <v>42</v>
      </c>
      <c r="C45" s="28">
        <v>22</v>
      </c>
      <c r="D45" s="28">
        <v>201</v>
      </c>
      <c r="E45" s="28" t="s">
        <v>66</v>
      </c>
      <c r="F45" s="27" t="s">
        <v>19</v>
      </c>
      <c r="G45" s="27" t="s">
        <v>20</v>
      </c>
      <c r="H45" s="28"/>
      <c r="I45" s="28">
        <v>112.37</v>
      </c>
      <c r="J45" s="28">
        <v>88.56</v>
      </c>
      <c r="K45" s="28">
        <v>23.81</v>
      </c>
      <c r="L45" s="29">
        <v>521145.09</v>
      </c>
      <c r="M45" s="30">
        <v>5510.71998754117</v>
      </c>
      <c r="N45" s="30">
        <f t="shared" si="1"/>
        <v>619239.605000001</v>
      </c>
      <c r="O45" s="31">
        <v>44939</v>
      </c>
    </row>
    <row r="46" ht="25.5" spans="1:15">
      <c r="A46" s="27" t="s">
        <v>17</v>
      </c>
      <c r="B46" s="27">
        <v>43</v>
      </c>
      <c r="C46" s="28">
        <v>22</v>
      </c>
      <c r="D46" s="28">
        <v>202</v>
      </c>
      <c r="E46" s="28" t="s">
        <v>67</v>
      </c>
      <c r="F46" s="27" t="s">
        <v>19</v>
      </c>
      <c r="G46" s="27" t="s">
        <v>20</v>
      </c>
      <c r="H46" s="28"/>
      <c r="I46" s="28">
        <v>112.37</v>
      </c>
      <c r="J46" s="28">
        <v>88.56</v>
      </c>
      <c r="K46" s="28">
        <v>23.81</v>
      </c>
      <c r="L46" s="29">
        <v>521145.09</v>
      </c>
      <c r="M46" s="30">
        <v>5510.71998754117</v>
      </c>
      <c r="N46" s="30">
        <f t="shared" si="1"/>
        <v>619239.605000001</v>
      </c>
      <c r="O46" s="31">
        <v>44939</v>
      </c>
    </row>
    <row r="47" ht="25.5" spans="1:15">
      <c r="A47" s="27" t="s">
        <v>17</v>
      </c>
      <c r="B47" s="27">
        <v>44</v>
      </c>
      <c r="C47" s="28">
        <v>22</v>
      </c>
      <c r="D47" s="28">
        <v>301</v>
      </c>
      <c r="E47" s="28" t="s">
        <v>68</v>
      </c>
      <c r="F47" s="27" t="s">
        <v>19</v>
      </c>
      <c r="G47" s="27" t="s">
        <v>20</v>
      </c>
      <c r="H47" s="28"/>
      <c r="I47" s="28">
        <v>112.37</v>
      </c>
      <c r="J47" s="28">
        <v>88.56</v>
      </c>
      <c r="K47" s="28">
        <v>23.81</v>
      </c>
      <c r="L47" s="29">
        <v>526573.69</v>
      </c>
      <c r="M47" s="30">
        <v>5567.08170923437</v>
      </c>
      <c r="N47" s="30">
        <f t="shared" si="1"/>
        <v>625572.971666666</v>
      </c>
      <c r="O47" s="31">
        <v>44939</v>
      </c>
    </row>
    <row r="48" ht="25.5" spans="1:15">
      <c r="A48" s="27" t="s">
        <v>17</v>
      </c>
      <c r="B48" s="27">
        <v>45</v>
      </c>
      <c r="C48" s="28">
        <v>22</v>
      </c>
      <c r="D48" s="28">
        <v>302</v>
      </c>
      <c r="E48" s="28" t="s">
        <v>69</v>
      </c>
      <c r="F48" s="27" t="s">
        <v>19</v>
      </c>
      <c r="G48" s="27" t="s">
        <v>20</v>
      </c>
      <c r="H48" s="28"/>
      <c r="I48" s="28">
        <v>112.37</v>
      </c>
      <c r="J48" s="28">
        <v>88.56</v>
      </c>
      <c r="K48" s="28">
        <v>23.81</v>
      </c>
      <c r="L48" s="29">
        <v>526573.69</v>
      </c>
      <c r="M48" s="30">
        <v>5567.08170923437</v>
      </c>
      <c r="N48" s="30">
        <f t="shared" si="1"/>
        <v>625572.971666666</v>
      </c>
      <c r="O48" s="31">
        <v>44939</v>
      </c>
    </row>
    <row r="49" ht="25.5" spans="1:15">
      <c r="A49" s="27" t="s">
        <v>17</v>
      </c>
      <c r="B49" s="27">
        <v>46</v>
      </c>
      <c r="C49" s="28">
        <v>22</v>
      </c>
      <c r="D49" s="28">
        <v>401</v>
      </c>
      <c r="E49" s="28" t="s">
        <v>70</v>
      </c>
      <c r="F49" s="27" t="s">
        <v>19</v>
      </c>
      <c r="G49" s="27" t="s">
        <v>20</v>
      </c>
      <c r="H49" s="28"/>
      <c r="I49" s="28">
        <v>112.37</v>
      </c>
      <c r="J49" s="28">
        <v>88.56</v>
      </c>
      <c r="K49" s="28">
        <v>23.81</v>
      </c>
      <c r="L49" s="29">
        <v>532002.28</v>
      </c>
      <c r="M49" s="30">
        <v>5623.44332710392</v>
      </c>
      <c r="N49" s="30">
        <f t="shared" si="1"/>
        <v>631906.326666667</v>
      </c>
      <c r="O49" s="31">
        <v>44939</v>
      </c>
    </row>
    <row r="50" ht="25.5" spans="1:15">
      <c r="A50" s="27" t="s">
        <v>17</v>
      </c>
      <c r="B50" s="27">
        <v>47</v>
      </c>
      <c r="C50" s="28">
        <v>22</v>
      </c>
      <c r="D50" s="28">
        <v>402</v>
      </c>
      <c r="E50" s="28" t="s">
        <v>71</v>
      </c>
      <c r="F50" s="27" t="s">
        <v>19</v>
      </c>
      <c r="G50" s="27" t="s">
        <v>20</v>
      </c>
      <c r="H50" s="28"/>
      <c r="I50" s="28">
        <v>112.37</v>
      </c>
      <c r="J50" s="28">
        <v>88.56</v>
      </c>
      <c r="K50" s="28">
        <v>23.81</v>
      </c>
      <c r="L50" s="29">
        <v>532002.28</v>
      </c>
      <c r="M50" s="30">
        <v>5623.44332710392</v>
      </c>
      <c r="N50" s="30">
        <f t="shared" si="1"/>
        <v>631906.326666667</v>
      </c>
      <c r="O50" s="31">
        <v>44939</v>
      </c>
    </row>
    <row r="51" ht="25.5" spans="1:15">
      <c r="A51" s="27" t="s">
        <v>17</v>
      </c>
      <c r="B51" s="27">
        <v>48</v>
      </c>
      <c r="C51" s="28">
        <v>22</v>
      </c>
      <c r="D51" s="28">
        <v>501</v>
      </c>
      <c r="E51" s="28" t="s">
        <v>72</v>
      </c>
      <c r="F51" s="27" t="s">
        <v>19</v>
      </c>
      <c r="G51" s="27" t="s">
        <v>20</v>
      </c>
      <c r="H51" s="28"/>
      <c r="I51" s="28">
        <v>112.37</v>
      </c>
      <c r="J51" s="28">
        <v>88.56</v>
      </c>
      <c r="K51" s="28">
        <v>23.81</v>
      </c>
      <c r="L51" s="29">
        <v>537430.88</v>
      </c>
      <c r="M51" s="30">
        <v>5679.80504879713</v>
      </c>
      <c r="N51" s="30">
        <f t="shared" si="1"/>
        <v>638239.693333334</v>
      </c>
      <c r="O51" s="31">
        <v>44939</v>
      </c>
    </row>
    <row r="52" ht="25.5" spans="1:15">
      <c r="A52" s="27" t="s">
        <v>17</v>
      </c>
      <c r="B52" s="27">
        <v>49</v>
      </c>
      <c r="C52" s="28">
        <v>22</v>
      </c>
      <c r="D52" s="28">
        <v>502</v>
      </c>
      <c r="E52" s="28" t="s">
        <v>73</v>
      </c>
      <c r="F52" s="27" t="s">
        <v>19</v>
      </c>
      <c r="G52" s="27" t="s">
        <v>20</v>
      </c>
      <c r="H52" s="28"/>
      <c r="I52" s="28">
        <v>112.37</v>
      </c>
      <c r="J52" s="28">
        <v>88.56</v>
      </c>
      <c r="K52" s="28">
        <v>23.81</v>
      </c>
      <c r="L52" s="29">
        <v>537430.88</v>
      </c>
      <c r="M52" s="30">
        <v>5679.80504879713</v>
      </c>
      <c r="N52" s="30">
        <f t="shared" si="1"/>
        <v>638239.693333334</v>
      </c>
      <c r="O52" s="31">
        <v>45295</v>
      </c>
    </row>
    <row r="53" ht="25.5" spans="1:15">
      <c r="A53" s="27" t="s">
        <v>17</v>
      </c>
      <c r="B53" s="27">
        <v>50</v>
      </c>
      <c r="C53" s="28">
        <v>22</v>
      </c>
      <c r="D53" s="28">
        <v>602</v>
      </c>
      <c r="E53" s="28" t="s">
        <v>74</v>
      </c>
      <c r="F53" s="27" t="s">
        <v>19</v>
      </c>
      <c r="G53" s="27" t="s">
        <v>20</v>
      </c>
      <c r="H53" s="28"/>
      <c r="I53" s="28">
        <v>112.37</v>
      </c>
      <c r="J53" s="28">
        <v>88.56</v>
      </c>
      <c r="K53" s="28">
        <v>23.81</v>
      </c>
      <c r="L53" s="29">
        <v>542859.47</v>
      </c>
      <c r="M53" s="30">
        <v>5736.16666666667</v>
      </c>
      <c r="N53" s="30">
        <f t="shared" si="1"/>
        <v>644573.048333334</v>
      </c>
      <c r="O53" s="31">
        <v>45295</v>
      </c>
    </row>
    <row r="54" ht="22" customHeight="1" spans="1:15">
      <c r="A54" s="32"/>
      <c r="B54" s="32"/>
      <c r="C54" s="32"/>
      <c r="D54" s="32"/>
      <c r="E54" s="32"/>
      <c r="F54" s="32"/>
      <c r="G54" s="32"/>
      <c r="H54" s="32"/>
      <c r="I54" s="32">
        <f>SUM(I4:I53)</f>
        <v>4998.52</v>
      </c>
      <c r="J54" s="32"/>
      <c r="K54" s="32"/>
      <c r="L54" s="33"/>
      <c r="M54" s="34">
        <f>N54/I54</f>
        <v>5536.9477665389</v>
      </c>
      <c r="N54" s="34">
        <f>SUM(N4:N53)</f>
        <v>27676544.15</v>
      </c>
      <c r="O54" s="32"/>
    </row>
  </sheetData>
  <mergeCells count="14">
    <mergeCell ref="M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O2:O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tabSelected="1" zoomScale="85" zoomScaleNormal="85" workbookViewId="0">
      <selection activeCell="R20" sqref="R20"/>
    </sheetView>
  </sheetViews>
  <sheetFormatPr defaultColWidth="11.7610619469027" defaultRowHeight="13.5"/>
  <cols>
    <col min="1" max="1" width="11.7610619469027" style="3" customWidth="1"/>
    <col min="2" max="2" width="11.7610619469027" style="1" customWidth="1"/>
    <col min="3" max="3" width="16.6902654867257" style="1" customWidth="1"/>
    <col min="4" max="4" width="16.5044247787611" style="1" customWidth="1"/>
    <col min="5" max="5" width="15.1769911504425" style="1" customWidth="1"/>
    <col min="6" max="10" width="11.7610619469027" style="1" hidden="1" customWidth="1"/>
    <col min="11" max="11" width="13.0884955752212" style="4" customWidth="1"/>
    <col min="12" max="12" width="14.6106194690265" style="4" customWidth="1"/>
    <col min="13" max="14" width="11.7610619469027" style="1" hidden="1" customWidth="1"/>
    <col min="15" max="16383" width="11.7610619469027" style="1" customWidth="1"/>
    <col min="16384" max="16384" width="11.7610619469027" style="1"/>
  </cols>
  <sheetData>
    <row r="1" s="1" customFormat="1" ht="31" customHeight="1" spans="1:14">
      <c r="A1" s="1" t="s">
        <v>0</v>
      </c>
      <c r="K1" s="4"/>
      <c r="L1" s="4"/>
    </row>
    <row r="2" s="2" customFormat="1" ht="27" customHeight="1" spans="1:14">
      <c r="A2" s="5" t="s">
        <v>2</v>
      </c>
      <c r="B2" s="5" t="s">
        <v>3</v>
      </c>
      <c r="C2" s="5" t="s">
        <v>5</v>
      </c>
      <c r="D2" s="5" t="s">
        <v>6</v>
      </c>
      <c r="E2" s="5" t="s">
        <v>75</v>
      </c>
      <c r="F2" s="5" t="s">
        <v>76</v>
      </c>
      <c r="G2" s="5" t="s">
        <v>77</v>
      </c>
      <c r="H2" s="5" t="s">
        <v>78</v>
      </c>
      <c r="I2" s="5" t="s">
        <v>79</v>
      </c>
      <c r="J2" s="5" t="s">
        <v>12</v>
      </c>
      <c r="K2" s="6" t="s">
        <v>13</v>
      </c>
      <c r="L2" s="6"/>
    </row>
    <row r="3" s="2" customFormat="1" ht="27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7" t="s">
        <v>80</v>
      </c>
      <c r="L3" s="7" t="s">
        <v>81</v>
      </c>
    </row>
    <row r="4" spans="1:14">
      <c r="A4" s="8">
        <v>1</v>
      </c>
      <c r="B4" s="9">
        <v>2</v>
      </c>
      <c r="C4" s="9" t="s">
        <v>18</v>
      </c>
      <c r="D4" s="9" t="s">
        <v>20</v>
      </c>
      <c r="E4" s="9">
        <v>91.64</v>
      </c>
      <c r="F4" s="10">
        <v>7150.39</v>
      </c>
      <c r="G4" s="10">
        <f>F4*E4</f>
        <v>655261.7396</v>
      </c>
      <c r="H4" s="10">
        <f>I4/E4</f>
        <v>5076.7769</v>
      </c>
      <c r="I4" s="10">
        <f>G4*0.71</f>
        <v>465235.835116</v>
      </c>
      <c r="J4" s="11">
        <v>380733.04</v>
      </c>
      <c r="K4" s="12">
        <v>5300</v>
      </c>
      <c r="L4" s="12">
        <f t="shared" ref="L4:L53" si="0">K4*E4</f>
        <v>485692</v>
      </c>
      <c r="M4" s="13">
        <f>H4-K4</f>
        <v>-223.223099999999</v>
      </c>
      <c r="N4" s="13">
        <f>L4-I4</f>
        <v>20456.164884</v>
      </c>
    </row>
    <row r="5" spans="1:14">
      <c r="A5" s="8">
        <v>2</v>
      </c>
      <c r="B5" s="9">
        <v>2</v>
      </c>
      <c r="C5" s="9" t="s">
        <v>22</v>
      </c>
      <c r="D5" s="9" t="s">
        <v>20</v>
      </c>
      <c r="E5" s="9">
        <v>76.6</v>
      </c>
      <c r="F5" s="10">
        <v>7452.52</v>
      </c>
      <c r="G5" s="10">
        <f t="shared" ref="G5:G36" si="1">F5*E5</f>
        <v>570863.032</v>
      </c>
      <c r="H5" s="10">
        <f t="shared" ref="H5:H36" si="2">I5/E5</f>
        <v>5291.2892</v>
      </c>
      <c r="I5" s="10">
        <f t="shared" ref="I5:I36" si="3">G5*0.71</f>
        <v>405312.75272</v>
      </c>
      <c r="J5" s="11">
        <v>315064.23</v>
      </c>
      <c r="K5" s="12">
        <v>5300</v>
      </c>
      <c r="L5" s="12">
        <f t="shared" si="0"/>
        <v>405980</v>
      </c>
      <c r="M5" s="13">
        <f t="shared" ref="M5:M36" si="4">H5-K5</f>
        <v>-8.71079999999984</v>
      </c>
      <c r="N5" s="13">
        <f t="shared" ref="N5:N36" si="5">L5-I5</f>
        <v>667.247279999952</v>
      </c>
    </row>
    <row r="6" spans="1:14">
      <c r="A6" s="8">
        <v>3</v>
      </c>
      <c r="B6" s="9">
        <v>3</v>
      </c>
      <c r="C6" s="9" t="s">
        <v>24</v>
      </c>
      <c r="D6" s="9" t="s">
        <v>20</v>
      </c>
      <c r="E6" s="9">
        <v>75.67</v>
      </c>
      <c r="F6" s="10">
        <v>7260.31</v>
      </c>
      <c r="G6" s="10">
        <f t="shared" si="1"/>
        <v>549387.6577</v>
      </c>
      <c r="H6" s="10">
        <f t="shared" si="2"/>
        <v>5154.8201</v>
      </c>
      <c r="I6" s="10">
        <f t="shared" si="3"/>
        <v>390065.236967</v>
      </c>
      <c r="J6" s="11">
        <v>310696.48</v>
      </c>
      <c r="K6" s="12">
        <v>5300</v>
      </c>
      <c r="L6" s="12">
        <f t="shared" si="0"/>
        <v>401051</v>
      </c>
      <c r="M6" s="13">
        <f t="shared" si="4"/>
        <v>-145.179899999999</v>
      </c>
      <c r="N6" s="13">
        <f t="shared" si="5"/>
        <v>10985.7630329999</v>
      </c>
    </row>
    <row r="7" spans="1:14">
      <c r="A7" s="8">
        <v>4</v>
      </c>
      <c r="B7" s="9">
        <v>3</v>
      </c>
      <c r="C7" s="9" t="s">
        <v>25</v>
      </c>
      <c r="D7" s="9" t="s">
        <v>20</v>
      </c>
      <c r="E7" s="9">
        <v>90.52</v>
      </c>
      <c r="F7" s="10">
        <v>6816.01</v>
      </c>
      <c r="G7" s="10">
        <f t="shared" si="1"/>
        <v>616985.2252</v>
      </c>
      <c r="H7" s="10">
        <f t="shared" si="2"/>
        <v>4839.3671</v>
      </c>
      <c r="I7" s="10">
        <f t="shared" si="3"/>
        <v>438059.509892</v>
      </c>
      <c r="J7" s="11">
        <v>371706.8</v>
      </c>
      <c r="K7" s="12">
        <v>5300</v>
      </c>
      <c r="L7" s="12">
        <f t="shared" si="0"/>
        <v>479756</v>
      </c>
      <c r="M7" s="13">
        <f t="shared" si="4"/>
        <v>-460.632900000001</v>
      </c>
      <c r="N7" s="13">
        <f t="shared" si="5"/>
        <v>41696.4901080001</v>
      </c>
    </row>
    <row r="8" spans="1:14">
      <c r="A8" s="8">
        <v>5</v>
      </c>
      <c r="B8" s="9">
        <v>3</v>
      </c>
      <c r="C8" s="9" t="s">
        <v>26</v>
      </c>
      <c r="D8" s="9" t="s">
        <v>20</v>
      </c>
      <c r="E8" s="9">
        <v>90.52</v>
      </c>
      <c r="F8" s="10">
        <v>6777.96</v>
      </c>
      <c r="G8" s="10">
        <f t="shared" si="1"/>
        <v>613540.9392</v>
      </c>
      <c r="H8" s="10">
        <f t="shared" si="2"/>
        <v>4812.3516</v>
      </c>
      <c r="I8" s="10">
        <f t="shared" si="3"/>
        <v>435614.066832</v>
      </c>
      <c r="J8" s="11">
        <v>371706.8</v>
      </c>
      <c r="K8" s="12">
        <v>5300</v>
      </c>
      <c r="L8" s="12">
        <f t="shared" si="0"/>
        <v>479756</v>
      </c>
      <c r="M8" s="13">
        <f t="shared" si="4"/>
        <v>-487.6484</v>
      </c>
      <c r="N8" s="13">
        <f t="shared" si="5"/>
        <v>44141.933168</v>
      </c>
    </row>
    <row r="9" spans="1:14">
      <c r="A9" s="8">
        <v>6</v>
      </c>
      <c r="B9" s="14">
        <v>7</v>
      </c>
      <c r="C9" s="14" t="s">
        <v>27</v>
      </c>
      <c r="D9" s="9" t="s">
        <v>20</v>
      </c>
      <c r="E9" s="14">
        <v>95.83</v>
      </c>
      <c r="F9" s="11">
        <v>8120.46</v>
      </c>
      <c r="G9" s="11">
        <f t="shared" si="1"/>
        <v>778183.6818</v>
      </c>
      <c r="H9" s="11">
        <f t="shared" si="2"/>
        <v>5765.5266</v>
      </c>
      <c r="I9" s="11">
        <f>SUM(G9*0.71)</f>
        <v>552510.414078</v>
      </c>
      <c r="J9" s="11">
        <v>443825.15</v>
      </c>
      <c r="K9" s="12">
        <f>H9</f>
        <v>5765.5266</v>
      </c>
      <c r="L9" s="12">
        <f t="shared" si="0"/>
        <v>552510.414078</v>
      </c>
      <c r="M9" s="13">
        <f t="shared" si="4"/>
        <v>0</v>
      </c>
      <c r="N9" s="13">
        <f t="shared" si="5"/>
        <v>0</v>
      </c>
    </row>
    <row r="10" spans="1:14">
      <c r="A10" s="8">
        <v>7</v>
      </c>
      <c r="B10" s="14">
        <v>11</v>
      </c>
      <c r="C10" s="14" t="s">
        <v>29</v>
      </c>
      <c r="D10" s="9" t="s">
        <v>20</v>
      </c>
      <c r="E10" s="14">
        <v>76.21</v>
      </c>
      <c r="F10" s="11">
        <v>7626.7</v>
      </c>
      <c r="G10" s="11">
        <f t="shared" si="1"/>
        <v>581230.807</v>
      </c>
      <c r="H10" s="11">
        <f t="shared" si="2"/>
        <v>5414.957</v>
      </c>
      <c r="I10" s="11">
        <f>G10*0.71</f>
        <v>412673.87297</v>
      </c>
      <c r="J10" s="11">
        <v>364488.8</v>
      </c>
      <c r="K10" s="12">
        <v>5679.80492498797</v>
      </c>
      <c r="L10" s="12">
        <f t="shared" si="0"/>
        <v>432857.933333333</v>
      </c>
      <c r="M10" s="13">
        <f t="shared" si="4"/>
        <v>-264.84792498797</v>
      </c>
      <c r="N10" s="13">
        <f t="shared" si="5"/>
        <v>20184.0603633332</v>
      </c>
    </row>
    <row r="11" spans="1:14">
      <c r="A11" s="8">
        <v>8</v>
      </c>
      <c r="B11" s="14">
        <v>16</v>
      </c>
      <c r="C11" s="14" t="s">
        <v>31</v>
      </c>
      <c r="D11" s="9" t="s">
        <v>20</v>
      </c>
      <c r="E11" s="14">
        <v>95.91</v>
      </c>
      <c r="F11" s="11">
        <v>7876</v>
      </c>
      <c r="G11" s="11">
        <f t="shared" si="1"/>
        <v>755387.16</v>
      </c>
      <c r="H11" s="11">
        <f t="shared" si="2"/>
        <v>5591.96</v>
      </c>
      <c r="I11" s="11">
        <f t="shared" si="3"/>
        <v>536324.8836</v>
      </c>
      <c r="J11" s="11">
        <v>440174.15</v>
      </c>
      <c r="K11" s="12">
        <f>H11</f>
        <v>5591.96</v>
      </c>
      <c r="L11" s="12">
        <f t="shared" si="0"/>
        <v>536324.8836</v>
      </c>
      <c r="M11" s="13">
        <f t="shared" si="4"/>
        <v>0</v>
      </c>
      <c r="N11" s="13">
        <f t="shared" si="5"/>
        <v>0</v>
      </c>
    </row>
    <row r="12" spans="1:14">
      <c r="A12" s="8">
        <v>9</v>
      </c>
      <c r="B12" s="14">
        <v>16</v>
      </c>
      <c r="C12" s="14" t="s">
        <v>32</v>
      </c>
      <c r="D12" s="9" t="s">
        <v>20</v>
      </c>
      <c r="E12" s="14">
        <v>95.91</v>
      </c>
      <c r="F12" s="11">
        <v>7678</v>
      </c>
      <c r="G12" s="11">
        <f t="shared" si="1"/>
        <v>736396.98</v>
      </c>
      <c r="H12" s="11">
        <f t="shared" si="2"/>
        <v>5451.38</v>
      </c>
      <c r="I12" s="11">
        <f t="shared" si="3"/>
        <v>522841.8558</v>
      </c>
      <c r="J12" s="11">
        <v>440174.15</v>
      </c>
      <c r="K12" s="12">
        <v>5454.35833941542</v>
      </c>
      <c r="L12" s="12">
        <f t="shared" si="0"/>
        <v>523127.508333333</v>
      </c>
      <c r="M12" s="13">
        <f t="shared" si="4"/>
        <v>-2.97833941542012</v>
      </c>
      <c r="N12" s="13">
        <f t="shared" si="5"/>
        <v>285.652533332992</v>
      </c>
    </row>
    <row r="13" spans="1:14">
      <c r="A13" s="8">
        <v>10</v>
      </c>
      <c r="B13" s="14">
        <v>16</v>
      </c>
      <c r="C13" s="14" t="s">
        <v>33</v>
      </c>
      <c r="D13" s="9" t="s">
        <v>20</v>
      </c>
      <c r="E13" s="14">
        <v>95.91</v>
      </c>
      <c r="F13" s="11">
        <v>7678</v>
      </c>
      <c r="G13" s="11">
        <f t="shared" si="1"/>
        <v>736396.98</v>
      </c>
      <c r="H13" s="11">
        <f t="shared" si="2"/>
        <v>5451.38</v>
      </c>
      <c r="I13" s="11">
        <f t="shared" si="3"/>
        <v>522841.8558</v>
      </c>
      <c r="J13" s="11">
        <v>440174.15</v>
      </c>
      <c r="K13" s="12">
        <v>5454.35833941542</v>
      </c>
      <c r="L13" s="12">
        <f t="shared" si="0"/>
        <v>523127.508333333</v>
      </c>
      <c r="M13" s="13">
        <f t="shared" si="4"/>
        <v>-2.97833941542012</v>
      </c>
      <c r="N13" s="13">
        <f t="shared" si="5"/>
        <v>285.652533332992</v>
      </c>
    </row>
    <row r="14" spans="1:14">
      <c r="A14" s="8">
        <v>11</v>
      </c>
      <c r="B14" s="14">
        <v>16</v>
      </c>
      <c r="C14" s="14" t="s">
        <v>34</v>
      </c>
      <c r="D14" s="9" t="s">
        <v>20</v>
      </c>
      <c r="E14" s="14">
        <v>95.91</v>
      </c>
      <c r="F14" s="11">
        <v>7978</v>
      </c>
      <c r="G14" s="11">
        <f t="shared" si="1"/>
        <v>765169.98</v>
      </c>
      <c r="H14" s="11">
        <f t="shared" si="2"/>
        <v>5664.38</v>
      </c>
      <c r="I14" s="11">
        <f t="shared" si="3"/>
        <v>543270.6858</v>
      </c>
      <c r="J14" s="11">
        <v>444807.56</v>
      </c>
      <c r="K14" s="12">
        <f>H14</f>
        <v>5664.38</v>
      </c>
      <c r="L14" s="12">
        <f t="shared" si="0"/>
        <v>543270.6858</v>
      </c>
      <c r="M14" s="13">
        <f t="shared" si="4"/>
        <v>0</v>
      </c>
      <c r="N14" s="13">
        <f t="shared" si="5"/>
        <v>0</v>
      </c>
    </row>
    <row r="15" spans="1:14">
      <c r="A15" s="8">
        <v>12</v>
      </c>
      <c r="B15" s="14">
        <v>16</v>
      </c>
      <c r="C15" s="14" t="s">
        <v>35</v>
      </c>
      <c r="D15" s="9" t="s">
        <v>20</v>
      </c>
      <c r="E15" s="14">
        <v>95.91</v>
      </c>
      <c r="F15" s="11">
        <v>7978</v>
      </c>
      <c r="G15" s="11">
        <f t="shared" si="1"/>
        <v>765169.98</v>
      </c>
      <c r="H15" s="11">
        <f t="shared" si="2"/>
        <v>5664.38</v>
      </c>
      <c r="I15" s="11">
        <f t="shared" si="3"/>
        <v>543270.6858</v>
      </c>
      <c r="J15" s="11">
        <v>444807.56</v>
      </c>
      <c r="K15" s="12">
        <f>H15</f>
        <v>5664.38</v>
      </c>
      <c r="L15" s="12">
        <f t="shared" si="0"/>
        <v>543270.6858</v>
      </c>
      <c r="M15" s="13">
        <f t="shared" si="4"/>
        <v>0</v>
      </c>
      <c r="N15" s="13">
        <f t="shared" si="5"/>
        <v>0</v>
      </c>
    </row>
    <row r="16" spans="1:14">
      <c r="A16" s="8">
        <v>13</v>
      </c>
      <c r="B16" s="14">
        <v>16</v>
      </c>
      <c r="C16" s="14" t="s">
        <v>36</v>
      </c>
      <c r="D16" s="9" t="s">
        <v>20</v>
      </c>
      <c r="E16" s="14">
        <v>95.91</v>
      </c>
      <c r="F16" s="11">
        <v>7978</v>
      </c>
      <c r="G16" s="11">
        <f t="shared" si="1"/>
        <v>765169.98</v>
      </c>
      <c r="H16" s="11">
        <f t="shared" si="2"/>
        <v>5664.38</v>
      </c>
      <c r="I16" s="11">
        <f t="shared" si="3"/>
        <v>543270.6858</v>
      </c>
      <c r="J16" s="11">
        <v>444807.56</v>
      </c>
      <c r="K16" s="12">
        <f>H16</f>
        <v>5664.38</v>
      </c>
      <c r="L16" s="12">
        <f t="shared" si="0"/>
        <v>543270.6858</v>
      </c>
      <c r="M16" s="13">
        <f t="shared" si="4"/>
        <v>0</v>
      </c>
      <c r="N16" s="13">
        <f t="shared" si="5"/>
        <v>0</v>
      </c>
    </row>
    <row r="17" spans="1:14">
      <c r="A17" s="8">
        <v>14</v>
      </c>
      <c r="B17" s="14">
        <v>16</v>
      </c>
      <c r="C17" s="14" t="s">
        <v>37</v>
      </c>
      <c r="D17" s="9" t="s">
        <v>20</v>
      </c>
      <c r="E17" s="14">
        <v>95.91</v>
      </c>
      <c r="F17" s="11">
        <v>8151</v>
      </c>
      <c r="G17" s="11">
        <f t="shared" si="1"/>
        <v>781762.41</v>
      </c>
      <c r="H17" s="11">
        <f t="shared" si="2"/>
        <v>5787.21</v>
      </c>
      <c r="I17" s="11">
        <f t="shared" si="3"/>
        <v>555051.3111</v>
      </c>
      <c r="J17" s="11">
        <v>444807.56</v>
      </c>
      <c r="K17" s="12">
        <f>H17</f>
        <v>5787.21</v>
      </c>
      <c r="L17" s="12">
        <f t="shared" si="0"/>
        <v>555051.3111</v>
      </c>
      <c r="M17" s="13">
        <f t="shared" si="4"/>
        <v>0</v>
      </c>
      <c r="N17" s="13">
        <f t="shared" si="5"/>
        <v>0</v>
      </c>
    </row>
    <row r="18" spans="1:14">
      <c r="A18" s="8">
        <v>15</v>
      </c>
      <c r="B18" s="14">
        <v>16</v>
      </c>
      <c r="C18" s="14" t="s">
        <v>38</v>
      </c>
      <c r="D18" s="9" t="s">
        <v>20</v>
      </c>
      <c r="E18" s="14">
        <v>95.91</v>
      </c>
      <c r="F18" s="11">
        <v>8326</v>
      </c>
      <c r="G18" s="11">
        <f t="shared" si="1"/>
        <v>798546.66</v>
      </c>
      <c r="H18" s="11">
        <f t="shared" si="2"/>
        <v>5911.46</v>
      </c>
      <c r="I18" s="11">
        <f t="shared" si="3"/>
        <v>566968.1286</v>
      </c>
      <c r="J18" s="11">
        <v>449440.97</v>
      </c>
      <c r="K18" s="12">
        <f t="shared" ref="K18:K33" si="6">H18</f>
        <v>5911.46</v>
      </c>
      <c r="L18" s="12">
        <f t="shared" si="0"/>
        <v>566968.1286</v>
      </c>
      <c r="M18" s="13">
        <f t="shared" si="4"/>
        <v>0</v>
      </c>
      <c r="N18" s="13">
        <f t="shared" si="5"/>
        <v>0</v>
      </c>
    </row>
    <row r="19" spans="1:14">
      <c r="A19" s="8">
        <v>16</v>
      </c>
      <c r="B19" s="14">
        <v>16</v>
      </c>
      <c r="C19" s="14" t="s">
        <v>39</v>
      </c>
      <c r="D19" s="9" t="s">
        <v>20</v>
      </c>
      <c r="E19" s="14">
        <v>95.91</v>
      </c>
      <c r="F19" s="11">
        <v>8128</v>
      </c>
      <c r="G19" s="11">
        <f t="shared" si="1"/>
        <v>779556.48</v>
      </c>
      <c r="H19" s="11">
        <f t="shared" si="2"/>
        <v>5770.88</v>
      </c>
      <c r="I19" s="11">
        <f t="shared" si="3"/>
        <v>553485.1008</v>
      </c>
      <c r="J19" s="11">
        <v>449440.97</v>
      </c>
      <c r="K19" s="12">
        <f t="shared" si="6"/>
        <v>5770.88</v>
      </c>
      <c r="L19" s="12">
        <f t="shared" si="0"/>
        <v>553485.1008</v>
      </c>
      <c r="M19" s="13">
        <f t="shared" si="4"/>
        <v>0</v>
      </c>
      <c r="N19" s="13">
        <f t="shared" si="5"/>
        <v>0</v>
      </c>
    </row>
    <row r="20" spans="1:14">
      <c r="A20" s="8">
        <v>17</v>
      </c>
      <c r="B20" s="14">
        <v>16</v>
      </c>
      <c r="C20" s="14" t="s">
        <v>40</v>
      </c>
      <c r="D20" s="9" t="s">
        <v>20</v>
      </c>
      <c r="E20" s="14">
        <v>95.91</v>
      </c>
      <c r="F20" s="11">
        <v>8128</v>
      </c>
      <c r="G20" s="11">
        <f t="shared" si="1"/>
        <v>779556.48</v>
      </c>
      <c r="H20" s="11">
        <f t="shared" si="2"/>
        <v>5770.88</v>
      </c>
      <c r="I20" s="11">
        <f t="shared" si="3"/>
        <v>553485.1008</v>
      </c>
      <c r="J20" s="11">
        <v>449440.97</v>
      </c>
      <c r="K20" s="12">
        <f t="shared" si="6"/>
        <v>5770.88</v>
      </c>
      <c r="L20" s="12">
        <f t="shared" si="0"/>
        <v>553485.1008</v>
      </c>
      <c r="M20" s="13">
        <f t="shared" si="4"/>
        <v>0</v>
      </c>
      <c r="N20" s="13">
        <f t="shared" si="5"/>
        <v>0</v>
      </c>
    </row>
    <row r="21" spans="1:14">
      <c r="A21" s="8">
        <v>18</v>
      </c>
      <c r="B21" s="14">
        <v>16</v>
      </c>
      <c r="C21" s="14" t="s">
        <v>41</v>
      </c>
      <c r="D21" s="9" t="s">
        <v>20</v>
      </c>
      <c r="E21" s="14">
        <v>95.91</v>
      </c>
      <c r="F21" s="11">
        <v>8128</v>
      </c>
      <c r="G21" s="11">
        <f t="shared" si="1"/>
        <v>779556.48</v>
      </c>
      <c r="H21" s="11">
        <f t="shared" si="2"/>
        <v>5770.88</v>
      </c>
      <c r="I21" s="11">
        <f t="shared" si="3"/>
        <v>553485.1008</v>
      </c>
      <c r="J21" s="11">
        <v>449440.97</v>
      </c>
      <c r="K21" s="12">
        <f t="shared" si="6"/>
        <v>5770.88</v>
      </c>
      <c r="L21" s="12">
        <f t="shared" si="0"/>
        <v>553485.1008</v>
      </c>
      <c r="M21" s="13">
        <f t="shared" si="4"/>
        <v>0</v>
      </c>
      <c r="N21" s="13">
        <f t="shared" si="5"/>
        <v>0</v>
      </c>
    </row>
    <row r="22" spans="1:14">
      <c r="A22" s="8">
        <v>19</v>
      </c>
      <c r="B22" s="14">
        <v>16</v>
      </c>
      <c r="C22" s="14" t="s">
        <v>42</v>
      </c>
      <c r="D22" s="9" t="s">
        <v>20</v>
      </c>
      <c r="E22" s="14">
        <v>95.91</v>
      </c>
      <c r="F22" s="11">
        <v>8301</v>
      </c>
      <c r="G22" s="11">
        <f t="shared" si="1"/>
        <v>796148.91</v>
      </c>
      <c r="H22" s="11">
        <f t="shared" si="2"/>
        <v>5893.71</v>
      </c>
      <c r="I22" s="11">
        <f t="shared" si="3"/>
        <v>565265.7261</v>
      </c>
      <c r="J22" s="11">
        <v>449440.97</v>
      </c>
      <c r="K22" s="12">
        <f t="shared" si="6"/>
        <v>5893.71</v>
      </c>
      <c r="L22" s="12">
        <f t="shared" si="0"/>
        <v>565265.7261</v>
      </c>
      <c r="M22" s="13">
        <f t="shared" si="4"/>
        <v>0</v>
      </c>
      <c r="N22" s="13">
        <f t="shared" si="5"/>
        <v>0</v>
      </c>
    </row>
    <row r="23" spans="1:14">
      <c r="A23" s="8">
        <v>20</v>
      </c>
      <c r="B23" s="14">
        <v>16</v>
      </c>
      <c r="C23" s="14" t="s">
        <v>43</v>
      </c>
      <c r="D23" s="9" t="s">
        <v>20</v>
      </c>
      <c r="E23" s="14">
        <v>95.91</v>
      </c>
      <c r="F23" s="11">
        <v>8228</v>
      </c>
      <c r="G23" s="11">
        <f t="shared" si="1"/>
        <v>789147.48</v>
      </c>
      <c r="H23" s="11">
        <f t="shared" si="2"/>
        <v>5841.88</v>
      </c>
      <c r="I23" s="11">
        <f t="shared" si="3"/>
        <v>560294.7108</v>
      </c>
      <c r="J23" s="11">
        <v>454074.39</v>
      </c>
      <c r="K23" s="12">
        <f t="shared" si="6"/>
        <v>5841.88</v>
      </c>
      <c r="L23" s="12">
        <f t="shared" si="0"/>
        <v>560294.7108</v>
      </c>
      <c r="M23" s="13">
        <f t="shared" si="4"/>
        <v>0</v>
      </c>
      <c r="N23" s="13">
        <f t="shared" si="5"/>
        <v>0</v>
      </c>
    </row>
    <row r="24" spans="1:14">
      <c r="A24" s="8">
        <v>21</v>
      </c>
      <c r="B24" s="14">
        <v>16</v>
      </c>
      <c r="C24" s="14" t="s">
        <v>44</v>
      </c>
      <c r="D24" s="9" t="s">
        <v>20</v>
      </c>
      <c r="E24" s="14">
        <v>95.91</v>
      </c>
      <c r="F24" s="11">
        <v>8228</v>
      </c>
      <c r="G24" s="11">
        <f t="shared" si="1"/>
        <v>789147.48</v>
      </c>
      <c r="H24" s="11">
        <f t="shared" si="2"/>
        <v>5841.88</v>
      </c>
      <c r="I24" s="11">
        <f t="shared" si="3"/>
        <v>560294.7108</v>
      </c>
      <c r="J24" s="11">
        <v>454074.39</v>
      </c>
      <c r="K24" s="12">
        <f t="shared" si="6"/>
        <v>5841.88</v>
      </c>
      <c r="L24" s="12">
        <f t="shared" si="0"/>
        <v>560294.7108</v>
      </c>
      <c r="M24" s="13">
        <f t="shared" si="4"/>
        <v>0</v>
      </c>
      <c r="N24" s="13">
        <f t="shared" si="5"/>
        <v>0</v>
      </c>
    </row>
    <row r="25" spans="1:14">
      <c r="A25" s="8">
        <v>22</v>
      </c>
      <c r="B25" s="14">
        <v>16</v>
      </c>
      <c r="C25" s="14" t="s">
        <v>45</v>
      </c>
      <c r="D25" s="9" t="s">
        <v>20</v>
      </c>
      <c r="E25" s="14">
        <v>95.91</v>
      </c>
      <c r="F25" s="11">
        <v>8228</v>
      </c>
      <c r="G25" s="11">
        <f t="shared" si="1"/>
        <v>789147.48</v>
      </c>
      <c r="H25" s="11">
        <f t="shared" si="2"/>
        <v>5841.88</v>
      </c>
      <c r="I25" s="11">
        <f t="shared" si="3"/>
        <v>560294.7108</v>
      </c>
      <c r="J25" s="11">
        <v>454074.39</v>
      </c>
      <c r="K25" s="12">
        <f t="shared" si="6"/>
        <v>5841.88</v>
      </c>
      <c r="L25" s="12">
        <f t="shared" si="0"/>
        <v>560294.7108</v>
      </c>
      <c r="M25" s="13">
        <f t="shared" si="4"/>
        <v>0</v>
      </c>
      <c r="N25" s="13">
        <f t="shared" si="5"/>
        <v>0</v>
      </c>
    </row>
    <row r="26" spans="1:14">
      <c r="A26" s="8">
        <v>23</v>
      </c>
      <c r="B26" s="14">
        <v>16</v>
      </c>
      <c r="C26" s="14" t="s">
        <v>46</v>
      </c>
      <c r="D26" s="9" t="s">
        <v>20</v>
      </c>
      <c r="E26" s="14">
        <v>95.91</v>
      </c>
      <c r="F26" s="11">
        <v>8401</v>
      </c>
      <c r="G26" s="11">
        <f t="shared" si="1"/>
        <v>805739.91</v>
      </c>
      <c r="H26" s="11">
        <f t="shared" si="2"/>
        <v>5964.71</v>
      </c>
      <c r="I26" s="11">
        <f t="shared" si="3"/>
        <v>572075.3361</v>
      </c>
      <c r="J26" s="11">
        <v>454074.39</v>
      </c>
      <c r="K26" s="12">
        <f t="shared" si="6"/>
        <v>5964.71</v>
      </c>
      <c r="L26" s="12">
        <f t="shared" si="0"/>
        <v>572075.3361</v>
      </c>
      <c r="M26" s="13">
        <f t="shared" si="4"/>
        <v>0</v>
      </c>
      <c r="N26" s="13">
        <f t="shared" si="5"/>
        <v>0</v>
      </c>
    </row>
    <row r="27" spans="1:14">
      <c r="A27" s="8">
        <v>24</v>
      </c>
      <c r="B27" s="14">
        <v>16</v>
      </c>
      <c r="C27" s="14" t="s">
        <v>47</v>
      </c>
      <c r="D27" s="9" t="s">
        <v>20</v>
      </c>
      <c r="E27" s="14">
        <v>95.91</v>
      </c>
      <c r="F27" s="11">
        <v>8526</v>
      </c>
      <c r="G27" s="11">
        <f t="shared" si="1"/>
        <v>817728.66</v>
      </c>
      <c r="H27" s="11">
        <f t="shared" si="2"/>
        <v>6053.46</v>
      </c>
      <c r="I27" s="11">
        <f t="shared" si="3"/>
        <v>580587.3486</v>
      </c>
      <c r="J27" s="11">
        <v>458707.8</v>
      </c>
      <c r="K27" s="12">
        <f t="shared" si="6"/>
        <v>6053.46</v>
      </c>
      <c r="L27" s="12">
        <f t="shared" si="0"/>
        <v>580587.3486</v>
      </c>
      <c r="M27" s="13">
        <f t="shared" si="4"/>
        <v>0</v>
      </c>
      <c r="N27" s="13">
        <f t="shared" si="5"/>
        <v>0</v>
      </c>
    </row>
    <row r="28" spans="1:14">
      <c r="A28" s="8">
        <v>25</v>
      </c>
      <c r="B28" s="14">
        <v>16</v>
      </c>
      <c r="C28" s="14" t="s">
        <v>48</v>
      </c>
      <c r="D28" s="9" t="s">
        <v>20</v>
      </c>
      <c r="E28" s="14">
        <v>95.91</v>
      </c>
      <c r="F28" s="11">
        <v>8328</v>
      </c>
      <c r="G28" s="11">
        <f t="shared" si="1"/>
        <v>798738.48</v>
      </c>
      <c r="H28" s="11">
        <f t="shared" si="2"/>
        <v>5912.88</v>
      </c>
      <c r="I28" s="11">
        <f t="shared" si="3"/>
        <v>567104.3208</v>
      </c>
      <c r="J28" s="11">
        <v>458707.8</v>
      </c>
      <c r="K28" s="12">
        <f t="shared" si="6"/>
        <v>5912.88</v>
      </c>
      <c r="L28" s="12">
        <f t="shared" si="0"/>
        <v>567104.3208</v>
      </c>
      <c r="M28" s="13">
        <f t="shared" si="4"/>
        <v>0</v>
      </c>
      <c r="N28" s="13">
        <f t="shared" si="5"/>
        <v>0</v>
      </c>
    </row>
    <row r="29" spans="1:14">
      <c r="A29" s="8">
        <v>26</v>
      </c>
      <c r="B29" s="14">
        <v>16</v>
      </c>
      <c r="C29" s="14" t="s">
        <v>49</v>
      </c>
      <c r="D29" s="9" t="s">
        <v>20</v>
      </c>
      <c r="E29" s="14">
        <v>95.91</v>
      </c>
      <c r="F29" s="11">
        <v>8328</v>
      </c>
      <c r="G29" s="11">
        <f t="shared" si="1"/>
        <v>798738.48</v>
      </c>
      <c r="H29" s="11">
        <f t="shared" si="2"/>
        <v>5912.88</v>
      </c>
      <c r="I29" s="11">
        <f t="shared" si="3"/>
        <v>567104.3208</v>
      </c>
      <c r="J29" s="11">
        <v>458707.8</v>
      </c>
      <c r="K29" s="12">
        <f t="shared" si="6"/>
        <v>5912.88</v>
      </c>
      <c r="L29" s="12">
        <f t="shared" si="0"/>
        <v>567104.3208</v>
      </c>
      <c r="M29" s="13">
        <f t="shared" si="4"/>
        <v>0</v>
      </c>
      <c r="N29" s="13">
        <f t="shared" si="5"/>
        <v>0</v>
      </c>
    </row>
    <row r="30" spans="1:14">
      <c r="A30" s="8">
        <v>27</v>
      </c>
      <c r="B30" s="14">
        <v>16</v>
      </c>
      <c r="C30" s="14" t="s">
        <v>50</v>
      </c>
      <c r="D30" s="9" t="s">
        <v>20</v>
      </c>
      <c r="E30" s="14">
        <v>95.91</v>
      </c>
      <c r="F30" s="11">
        <v>8328</v>
      </c>
      <c r="G30" s="11">
        <f t="shared" si="1"/>
        <v>798738.48</v>
      </c>
      <c r="H30" s="11">
        <f t="shared" si="2"/>
        <v>5912.88</v>
      </c>
      <c r="I30" s="11">
        <f t="shared" si="3"/>
        <v>567104.3208</v>
      </c>
      <c r="J30" s="11">
        <v>458707.8</v>
      </c>
      <c r="K30" s="12">
        <f t="shared" si="6"/>
        <v>5912.88</v>
      </c>
      <c r="L30" s="12">
        <f t="shared" si="0"/>
        <v>567104.3208</v>
      </c>
      <c r="M30" s="13">
        <f t="shared" si="4"/>
        <v>0</v>
      </c>
      <c r="N30" s="13">
        <f t="shared" si="5"/>
        <v>0</v>
      </c>
    </row>
    <row r="31" spans="1:14">
      <c r="A31" s="8">
        <v>28</v>
      </c>
      <c r="B31" s="14">
        <v>16</v>
      </c>
      <c r="C31" s="14" t="s">
        <v>51</v>
      </c>
      <c r="D31" s="9" t="s">
        <v>20</v>
      </c>
      <c r="E31" s="14">
        <v>95.91</v>
      </c>
      <c r="F31" s="11">
        <v>8226</v>
      </c>
      <c r="G31" s="11">
        <f t="shared" si="1"/>
        <v>788955.66</v>
      </c>
      <c r="H31" s="11">
        <f t="shared" si="2"/>
        <v>5840.46</v>
      </c>
      <c r="I31" s="11">
        <f t="shared" si="3"/>
        <v>560158.5186</v>
      </c>
      <c r="J31" s="11">
        <v>458707.8</v>
      </c>
      <c r="K31" s="12">
        <f t="shared" si="6"/>
        <v>5840.46</v>
      </c>
      <c r="L31" s="12">
        <f t="shared" si="0"/>
        <v>560158.5186</v>
      </c>
      <c r="M31" s="13">
        <f t="shared" si="4"/>
        <v>0</v>
      </c>
      <c r="N31" s="13">
        <f t="shared" si="5"/>
        <v>0</v>
      </c>
    </row>
    <row r="32" spans="1:14">
      <c r="A32" s="8">
        <v>29</v>
      </c>
      <c r="B32" s="14">
        <v>16</v>
      </c>
      <c r="C32" s="14" t="s">
        <v>52</v>
      </c>
      <c r="D32" s="9" t="s">
        <v>20</v>
      </c>
      <c r="E32" s="14">
        <v>95.91</v>
      </c>
      <c r="F32" s="11">
        <v>8028</v>
      </c>
      <c r="G32" s="11">
        <f t="shared" si="1"/>
        <v>769965.48</v>
      </c>
      <c r="H32" s="11">
        <f t="shared" si="2"/>
        <v>5699.88</v>
      </c>
      <c r="I32" s="11">
        <f t="shared" si="3"/>
        <v>546675.4908</v>
      </c>
      <c r="J32" s="11">
        <v>458707.8</v>
      </c>
      <c r="K32" s="12">
        <f t="shared" si="6"/>
        <v>5699.88</v>
      </c>
      <c r="L32" s="12">
        <f t="shared" si="0"/>
        <v>546675.4908</v>
      </c>
      <c r="M32" s="13">
        <f t="shared" si="4"/>
        <v>0</v>
      </c>
      <c r="N32" s="13">
        <f t="shared" si="5"/>
        <v>0</v>
      </c>
    </row>
    <row r="33" spans="1:14">
      <c r="A33" s="8">
        <v>30</v>
      </c>
      <c r="B33" s="14">
        <v>16</v>
      </c>
      <c r="C33" s="14" t="s">
        <v>53</v>
      </c>
      <c r="D33" s="9" t="s">
        <v>20</v>
      </c>
      <c r="E33" s="14">
        <v>95.91</v>
      </c>
      <c r="F33" s="11">
        <v>8028</v>
      </c>
      <c r="G33" s="11">
        <f t="shared" si="1"/>
        <v>769965.48</v>
      </c>
      <c r="H33" s="11">
        <f t="shared" si="2"/>
        <v>5699.88</v>
      </c>
      <c r="I33" s="11">
        <f t="shared" si="3"/>
        <v>546675.4908</v>
      </c>
      <c r="J33" s="11">
        <v>458707.8</v>
      </c>
      <c r="K33" s="12">
        <f t="shared" si="6"/>
        <v>5699.88</v>
      </c>
      <c r="L33" s="12">
        <f t="shared" si="0"/>
        <v>546675.4908</v>
      </c>
      <c r="M33" s="13">
        <f t="shared" si="4"/>
        <v>0</v>
      </c>
      <c r="N33" s="13">
        <f t="shared" si="5"/>
        <v>0</v>
      </c>
    </row>
    <row r="34" spans="1:14">
      <c r="A34" s="8">
        <v>31</v>
      </c>
      <c r="B34" s="14">
        <v>17</v>
      </c>
      <c r="C34" s="14" t="s">
        <v>54</v>
      </c>
      <c r="D34" s="9" t="s">
        <v>20</v>
      </c>
      <c r="E34" s="14">
        <v>95.91</v>
      </c>
      <c r="F34" s="11">
        <v>7570.97</v>
      </c>
      <c r="G34" s="11">
        <f t="shared" si="1"/>
        <v>726131.7327</v>
      </c>
      <c r="H34" s="11">
        <f t="shared" si="2"/>
        <v>5375.3887</v>
      </c>
      <c r="I34" s="11">
        <f t="shared" si="3"/>
        <v>515553.530217</v>
      </c>
      <c r="J34" s="11">
        <v>440174.15</v>
      </c>
      <c r="K34" s="12">
        <v>5454.35833941542</v>
      </c>
      <c r="L34" s="12">
        <f t="shared" si="0"/>
        <v>523127.508333333</v>
      </c>
      <c r="M34" s="13">
        <f t="shared" si="4"/>
        <v>-78.9696394154198</v>
      </c>
      <c r="N34" s="13">
        <f t="shared" si="5"/>
        <v>7573.97811633296</v>
      </c>
    </row>
    <row r="35" spans="1:14">
      <c r="A35" s="8">
        <v>32</v>
      </c>
      <c r="B35" s="14">
        <v>17</v>
      </c>
      <c r="C35" s="14" t="s">
        <v>56</v>
      </c>
      <c r="D35" s="9" t="s">
        <v>20</v>
      </c>
      <c r="E35" s="14">
        <v>95.91</v>
      </c>
      <c r="F35" s="11">
        <v>7737.64</v>
      </c>
      <c r="G35" s="11">
        <f t="shared" si="1"/>
        <v>742117.0524</v>
      </c>
      <c r="H35" s="11">
        <f t="shared" si="2"/>
        <v>5493.7244</v>
      </c>
      <c r="I35" s="11">
        <f t="shared" si="3"/>
        <v>526903.107204</v>
      </c>
      <c r="J35" s="11">
        <v>440174.15</v>
      </c>
      <c r="K35" s="12">
        <f>H35</f>
        <v>5493.7244</v>
      </c>
      <c r="L35" s="12">
        <f t="shared" si="0"/>
        <v>526903.107204</v>
      </c>
      <c r="M35" s="13">
        <f t="shared" si="4"/>
        <v>0</v>
      </c>
      <c r="N35" s="13">
        <f t="shared" si="5"/>
        <v>0</v>
      </c>
    </row>
    <row r="36" spans="1:14">
      <c r="A36" s="8">
        <v>33</v>
      </c>
      <c r="B36" s="14">
        <v>18</v>
      </c>
      <c r="C36" s="14" t="s">
        <v>57</v>
      </c>
      <c r="D36" s="9" t="s">
        <v>20</v>
      </c>
      <c r="E36" s="14">
        <v>95.83</v>
      </c>
      <c r="F36" s="11">
        <v>7616.76</v>
      </c>
      <c r="G36" s="11">
        <f t="shared" si="1"/>
        <v>729914.1108</v>
      </c>
      <c r="H36" s="11">
        <f t="shared" si="2"/>
        <v>5407.8996</v>
      </c>
      <c r="I36" s="11">
        <f t="shared" si="3"/>
        <v>518239.018668</v>
      </c>
      <c r="J36" s="11">
        <v>439806.99</v>
      </c>
      <c r="K36" s="12">
        <v>5454.35829072315</v>
      </c>
      <c r="L36" s="12">
        <f t="shared" si="0"/>
        <v>522691.155</v>
      </c>
      <c r="M36" s="13">
        <f t="shared" si="4"/>
        <v>-46.4586907231505</v>
      </c>
      <c r="N36" s="13">
        <f t="shared" si="5"/>
        <v>4452.1363319995</v>
      </c>
    </row>
    <row r="37" spans="1:14">
      <c r="A37" s="8">
        <v>34</v>
      </c>
      <c r="B37" s="14">
        <v>20</v>
      </c>
      <c r="C37" s="14" t="s">
        <v>58</v>
      </c>
      <c r="D37" s="9" t="s">
        <v>20</v>
      </c>
      <c r="E37" s="14">
        <v>111.98</v>
      </c>
      <c r="F37" s="11">
        <v>7658.16</v>
      </c>
      <c r="G37" s="11">
        <f t="shared" ref="G37:G54" si="7">F37*E37</f>
        <v>857560.7568</v>
      </c>
      <c r="H37" s="11">
        <f t="shared" ref="H37:H54" si="8">I37/E37</f>
        <v>5437.2936</v>
      </c>
      <c r="I37" s="11">
        <f t="shared" ref="I37:I54" si="9">G37*0.71</f>
        <v>608868.137328</v>
      </c>
      <c r="J37" s="11">
        <v>513926.61</v>
      </c>
      <c r="K37" s="12">
        <v>5454.3583229148</v>
      </c>
      <c r="L37" s="12">
        <f t="shared" si="0"/>
        <v>610779.044999999</v>
      </c>
      <c r="M37" s="13">
        <f t="shared" ref="M37:M54" si="10">H37-K37</f>
        <v>-17.0647229148008</v>
      </c>
      <c r="N37" s="13">
        <f t="shared" ref="N37:N54" si="11">L37-I37</f>
        <v>1910.90767199942</v>
      </c>
    </row>
    <row r="38" spans="1:14">
      <c r="A38" s="8">
        <v>35</v>
      </c>
      <c r="B38" s="14">
        <v>20</v>
      </c>
      <c r="C38" s="14" t="s">
        <v>59</v>
      </c>
      <c r="D38" s="9" t="s">
        <v>20</v>
      </c>
      <c r="E38" s="14">
        <v>111.98</v>
      </c>
      <c r="F38" s="11">
        <v>7553.99</v>
      </c>
      <c r="G38" s="11">
        <f t="shared" si="7"/>
        <v>845895.8002</v>
      </c>
      <c r="H38" s="11">
        <f t="shared" si="8"/>
        <v>5363.3329</v>
      </c>
      <c r="I38" s="11">
        <f t="shared" si="9"/>
        <v>600586.018142</v>
      </c>
      <c r="J38" s="11">
        <v>513926.61</v>
      </c>
      <c r="K38" s="12">
        <v>5454.3583229148</v>
      </c>
      <c r="L38" s="12">
        <f t="shared" si="0"/>
        <v>610779.044999999</v>
      </c>
      <c r="M38" s="13">
        <f t="shared" si="10"/>
        <v>-91.0254229148004</v>
      </c>
      <c r="N38" s="13">
        <f t="shared" si="11"/>
        <v>10193.0268579994</v>
      </c>
    </row>
    <row r="39" spans="1:14">
      <c r="A39" s="8">
        <v>36</v>
      </c>
      <c r="B39" s="14">
        <v>20</v>
      </c>
      <c r="C39" s="14" t="s">
        <v>60</v>
      </c>
      <c r="D39" s="9" t="s">
        <v>20</v>
      </c>
      <c r="E39" s="14">
        <v>111.98</v>
      </c>
      <c r="F39" s="11">
        <v>7762.32</v>
      </c>
      <c r="G39" s="11">
        <f t="shared" si="7"/>
        <v>869224.5936</v>
      </c>
      <c r="H39" s="11">
        <f t="shared" si="8"/>
        <v>5511.2472</v>
      </c>
      <c r="I39" s="11">
        <f t="shared" si="9"/>
        <v>617149.461456</v>
      </c>
      <c r="J39" s="11">
        <v>513926.61</v>
      </c>
      <c r="K39" s="12">
        <f>H39</f>
        <v>5511.2472</v>
      </c>
      <c r="L39" s="12">
        <f t="shared" si="0"/>
        <v>617149.461456</v>
      </c>
      <c r="M39" s="13">
        <f t="shared" si="10"/>
        <v>0</v>
      </c>
      <c r="N39" s="13">
        <f t="shared" si="11"/>
        <v>0</v>
      </c>
    </row>
    <row r="40" spans="1:14">
      <c r="A40" s="8">
        <v>37</v>
      </c>
      <c r="B40" s="14">
        <v>21</v>
      </c>
      <c r="C40" s="14" t="s">
        <v>61</v>
      </c>
      <c r="D40" s="9" t="s">
        <v>20</v>
      </c>
      <c r="E40" s="14">
        <v>111.98</v>
      </c>
      <c r="F40" s="11">
        <v>7808.16</v>
      </c>
      <c r="G40" s="11">
        <f t="shared" si="7"/>
        <v>874357.7568</v>
      </c>
      <c r="H40" s="11">
        <f t="shared" si="8"/>
        <v>5543.7936</v>
      </c>
      <c r="I40" s="11">
        <f t="shared" si="9"/>
        <v>620794.007328</v>
      </c>
      <c r="J40" s="11">
        <v>513926.61</v>
      </c>
      <c r="K40" s="12">
        <f>H40</f>
        <v>5543.7936</v>
      </c>
      <c r="L40" s="12">
        <f t="shared" si="0"/>
        <v>620794.007328</v>
      </c>
      <c r="M40" s="13">
        <f t="shared" si="10"/>
        <v>0</v>
      </c>
      <c r="N40" s="13">
        <f t="shared" si="11"/>
        <v>0</v>
      </c>
    </row>
    <row r="41" spans="1:14">
      <c r="A41" s="8">
        <v>38</v>
      </c>
      <c r="B41" s="14">
        <v>21</v>
      </c>
      <c r="C41" s="14" t="s">
        <v>62</v>
      </c>
      <c r="D41" s="9" t="s">
        <v>20</v>
      </c>
      <c r="E41" s="14">
        <v>111.98</v>
      </c>
      <c r="F41" s="11">
        <v>7599.83</v>
      </c>
      <c r="G41" s="11">
        <f t="shared" si="7"/>
        <v>851028.9634</v>
      </c>
      <c r="H41" s="11">
        <f t="shared" si="8"/>
        <v>5395.8793</v>
      </c>
      <c r="I41" s="11">
        <f t="shared" si="9"/>
        <v>604230.564014</v>
      </c>
      <c r="J41" s="11">
        <v>513926.61</v>
      </c>
      <c r="K41" s="12">
        <v>5454.3583229148</v>
      </c>
      <c r="L41" s="12">
        <f t="shared" si="0"/>
        <v>610779.044999999</v>
      </c>
      <c r="M41" s="13">
        <f t="shared" si="10"/>
        <v>-58.4790229148002</v>
      </c>
      <c r="N41" s="13">
        <f t="shared" si="11"/>
        <v>6548.48098599934</v>
      </c>
    </row>
    <row r="42" spans="1:14">
      <c r="A42" s="8">
        <v>39</v>
      </c>
      <c r="B42" s="14">
        <v>21</v>
      </c>
      <c r="C42" s="14" t="s">
        <v>63</v>
      </c>
      <c r="D42" s="9" t="s">
        <v>20</v>
      </c>
      <c r="E42" s="14">
        <v>111.98</v>
      </c>
      <c r="F42" s="11">
        <v>8096.7</v>
      </c>
      <c r="G42" s="11">
        <f t="shared" si="7"/>
        <v>906668.466</v>
      </c>
      <c r="H42" s="11">
        <f t="shared" si="8"/>
        <v>5748.657</v>
      </c>
      <c r="I42" s="11">
        <f t="shared" si="9"/>
        <v>643734.61086</v>
      </c>
      <c r="J42" s="11">
        <v>519336.36</v>
      </c>
      <c r="K42" s="12">
        <f>H42</f>
        <v>5748.657</v>
      </c>
      <c r="L42" s="12">
        <f t="shared" si="0"/>
        <v>643734.61086</v>
      </c>
      <c r="M42" s="13">
        <f t="shared" si="10"/>
        <v>0</v>
      </c>
      <c r="N42" s="13">
        <f t="shared" si="11"/>
        <v>0</v>
      </c>
    </row>
    <row r="43" spans="1:14">
      <c r="A43" s="8">
        <v>40</v>
      </c>
      <c r="B43" s="14">
        <v>22</v>
      </c>
      <c r="C43" s="14" t="s">
        <v>64</v>
      </c>
      <c r="D43" s="9" t="s">
        <v>20</v>
      </c>
      <c r="E43" s="14">
        <v>112.37</v>
      </c>
      <c r="F43" s="11">
        <v>7577</v>
      </c>
      <c r="G43" s="11">
        <f t="shared" si="7"/>
        <v>851427.49</v>
      </c>
      <c r="H43" s="11">
        <f t="shared" si="8"/>
        <v>5379.67</v>
      </c>
      <c r="I43" s="11">
        <f t="shared" si="9"/>
        <v>604513.5179</v>
      </c>
      <c r="J43" s="11">
        <v>515716.5</v>
      </c>
      <c r="K43" s="12">
        <v>5454.35836967162</v>
      </c>
      <c r="L43" s="12">
        <f t="shared" si="0"/>
        <v>612906.25</v>
      </c>
      <c r="M43" s="13">
        <f t="shared" si="10"/>
        <v>-74.6883696716204</v>
      </c>
      <c r="N43" s="13">
        <f t="shared" si="11"/>
        <v>8392.73209999991</v>
      </c>
    </row>
    <row r="44" spans="1:14">
      <c r="A44" s="8">
        <v>41</v>
      </c>
      <c r="B44" s="14">
        <v>22</v>
      </c>
      <c r="C44" s="14" t="s">
        <v>65</v>
      </c>
      <c r="D44" s="9" t="s">
        <v>20</v>
      </c>
      <c r="E44" s="14">
        <v>112.37</v>
      </c>
      <c r="F44" s="11">
        <v>7547</v>
      </c>
      <c r="G44" s="11">
        <f t="shared" si="7"/>
        <v>848056.39</v>
      </c>
      <c r="H44" s="11">
        <f t="shared" si="8"/>
        <v>5358.37</v>
      </c>
      <c r="I44" s="11">
        <f t="shared" si="9"/>
        <v>602120.0369</v>
      </c>
      <c r="J44" s="11">
        <v>515716.5</v>
      </c>
      <c r="K44" s="12">
        <v>5454.35836967162</v>
      </c>
      <c r="L44" s="12">
        <f t="shared" si="0"/>
        <v>612906.25</v>
      </c>
      <c r="M44" s="13">
        <f t="shared" si="10"/>
        <v>-95.9883696716206</v>
      </c>
      <c r="N44" s="13">
        <f t="shared" si="11"/>
        <v>10786.2130999999</v>
      </c>
    </row>
    <row r="45" spans="1:14">
      <c r="A45" s="8">
        <v>42</v>
      </c>
      <c r="B45" s="14">
        <v>22</v>
      </c>
      <c r="C45" s="14" t="s">
        <v>66</v>
      </c>
      <c r="D45" s="9" t="s">
        <v>20</v>
      </c>
      <c r="E45" s="14">
        <v>112.37</v>
      </c>
      <c r="F45" s="11">
        <v>7977</v>
      </c>
      <c r="G45" s="11">
        <f t="shared" si="7"/>
        <v>896375.49</v>
      </c>
      <c r="H45" s="11">
        <f t="shared" si="8"/>
        <v>5663.67</v>
      </c>
      <c r="I45" s="11">
        <f t="shared" si="9"/>
        <v>636426.5979</v>
      </c>
      <c r="J45" s="11">
        <v>521145.09</v>
      </c>
      <c r="K45" s="12">
        <f>H45</f>
        <v>5663.67</v>
      </c>
      <c r="L45" s="12">
        <f t="shared" si="0"/>
        <v>636426.5979</v>
      </c>
      <c r="M45" s="13">
        <f t="shared" si="10"/>
        <v>0</v>
      </c>
      <c r="N45" s="13">
        <f t="shared" si="11"/>
        <v>0</v>
      </c>
    </row>
    <row r="46" spans="1:14">
      <c r="A46" s="8">
        <v>43</v>
      </c>
      <c r="B46" s="14">
        <v>22</v>
      </c>
      <c r="C46" s="14" t="s">
        <v>67</v>
      </c>
      <c r="D46" s="9" t="s">
        <v>20</v>
      </c>
      <c r="E46" s="14">
        <v>112.37</v>
      </c>
      <c r="F46" s="11">
        <v>7947</v>
      </c>
      <c r="G46" s="11">
        <f t="shared" si="7"/>
        <v>893004.39</v>
      </c>
      <c r="H46" s="11">
        <f t="shared" si="8"/>
        <v>5642.37</v>
      </c>
      <c r="I46" s="11">
        <f t="shared" si="9"/>
        <v>634033.1169</v>
      </c>
      <c r="J46" s="11">
        <v>521145.09</v>
      </c>
      <c r="K46" s="12">
        <f t="shared" ref="K46:K53" si="12">H46</f>
        <v>5642.37</v>
      </c>
      <c r="L46" s="12">
        <f t="shared" si="0"/>
        <v>634033.1169</v>
      </c>
      <c r="M46" s="13">
        <f t="shared" si="10"/>
        <v>0</v>
      </c>
      <c r="N46" s="13">
        <f t="shared" si="11"/>
        <v>0</v>
      </c>
    </row>
    <row r="47" spans="1:14">
      <c r="A47" s="8">
        <v>44</v>
      </c>
      <c r="B47" s="14">
        <v>22</v>
      </c>
      <c r="C47" s="14" t="s">
        <v>68</v>
      </c>
      <c r="D47" s="9" t="s">
        <v>20</v>
      </c>
      <c r="E47" s="14">
        <v>112.37</v>
      </c>
      <c r="F47" s="11">
        <v>8127</v>
      </c>
      <c r="G47" s="11">
        <f t="shared" si="7"/>
        <v>913230.99</v>
      </c>
      <c r="H47" s="11">
        <f t="shared" si="8"/>
        <v>5770.17</v>
      </c>
      <c r="I47" s="11">
        <f t="shared" si="9"/>
        <v>648394.0029</v>
      </c>
      <c r="J47" s="11">
        <v>526573.69</v>
      </c>
      <c r="K47" s="12">
        <f t="shared" si="12"/>
        <v>5770.17</v>
      </c>
      <c r="L47" s="12">
        <f t="shared" si="0"/>
        <v>648394.0029</v>
      </c>
      <c r="M47" s="13">
        <f t="shared" si="10"/>
        <v>0</v>
      </c>
      <c r="N47" s="13">
        <f t="shared" si="11"/>
        <v>0</v>
      </c>
    </row>
    <row r="48" spans="1:14">
      <c r="A48" s="8">
        <v>45</v>
      </c>
      <c r="B48" s="14">
        <v>22</v>
      </c>
      <c r="C48" s="14" t="s">
        <v>69</v>
      </c>
      <c r="D48" s="9" t="s">
        <v>20</v>
      </c>
      <c r="E48" s="14">
        <v>112.37</v>
      </c>
      <c r="F48" s="11">
        <v>8097</v>
      </c>
      <c r="G48" s="11">
        <f t="shared" si="7"/>
        <v>909859.89</v>
      </c>
      <c r="H48" s="11">
        <f t="shared" si="8"/>
        <v>5748.87</v>
      </c>
      <c r="I48" s="11">
        <f t="shared" si="9"/>
        <v>646000.5219</v>
      </c>
      <c r="J48" s="11">
        <v>526573.69</v>
      </c>
      <c r="K48" s="12">
        <f t="shared" si="12"/>
        <v>5748.87</v>
      </c>
      <c r="L48" s="12">
        <f t="shared" si="0"/>
        <v>646000.5219</v>
      </c>
      <c r="M48" s="13">
        <f t="shared" si="10"/>
        <v>0</v>
      </c>
      <c r="N48" s="13">
        <f t="shared" si="11"/>
        <v>0</v>
      </c>
    </row>
    <row r="49" spans="1:14">
      <c r="A49" s="8">
        <v>46</v>
      </c>
      <c r="B49" s="14">
        <v>22</v>
      </c>
      <c r="C49" s="14" t="s">
        <v>70</v>
      </c>
      <c r="D49" s="9" t="s">
        <v>20</v>
      </c>
      <c r="E49" s="14">
        <v>112.37</v>
      </c>
      <c r="F49" s="11">
        <v>8227</v>
      </c>
      <c r="G49" s="11">
        <f t="shared" si="7"/>
        <v>924467.99</v>
      </c>
      <c r="H49" s="11">
        <f t="shared" si="8"/>
        <v>5841.17</v>
      </c>
      <c r="I49" s="11">
        <f t="shared" si="9"/>
        <v>656372.2729</v>
      </c>
      <c r="J49" s="11">
        <v>532002.28</v>
      </c>
      <c r="K49" s="12">
        <f t="shared" si="12"/>
        <v>5841.17</v>
      </c>
      <c r="L49" s="12">
        <f t="shared" si="0"/>
        <v>656372.2729</v>
      </c>
      <c r="M49" s="13">
        <f t="shared" si="10"/>
        <v>0</v>
      </c>
      <c r="N49" s="13">
        <f t="shared" si="11"/>
        <v>0</v>
      </c>
    </row>
    <row r="50" spans="1:14">
      <c r="A50" s="8">
        <v>47</v>
      </c>
      <c r="B50" s="14">
        <v>22</v>
      </c>
      <c r="C50" s="14" t="s">
        <v>71</v>
      </c>
      <c r="D50" s="9" t="s">
        <v>20</v>
      </c>
      <c r="E50" s="14">
        <v>112.37</v>
      </c>
      <c r="F50" s="11">
        <v>8197</v>
      </c>
      <c r="G50" s="11">
        <f t="shared" si="7"/>
        <v>921096.89</v>
      </c>
      <c r="H50" s="11">
        <f t="shared" si="8"/>
        <v>5819.87</v>
      </c>
      <c r="I50" s="11">
        <f t="shared" si="9"/>
        <v>653978.7919</v>
      </c>
      <c r="J50" s="11">
        <v>532002.28</v>
      </c>
      <c r="K50" s="12">
        <f t="shared" si="12"/>
        <v>5819.87</v>
      </c>
      <c r="L50" s="12">
        <f t="shared" si="0"/>
        <v>653978.7919</v>
      </c>
      <c r="M50" s="13">
        <f t="shared" si="10"/>
        <v>0</v>
      </c>
      <c r="N50" s="13">
        <f t="shared" si="11"/>
        <v>0</v>
      </c>
    </row>
    <row r="51" spans="1:14">
      <c r="A51" s="8">
        <v>48</v>
      </c>
      <c r="B51" s="14">
        <v>22</v>
      </c>
      <c r="C51" s="14" t="s">
        <v>72</v>
      </c>
      <c r="D51" s="9" t="s">
        <v>20</v>
      </c>
      <c r="E51" s="14">
        <v>112.37</v>
      </c>
      <c r="F51" s="11">
        <v>8327</v>
      </c>
      <c r="G51" s="11">
        <f t="shared" si="7"/>
        <v>935704.99</v>
      </c>
      <c r="H51" s="11">
        <f t="shared" si="8"/>
        <v>5912.17</v>
      </c>
      <c r="I51" s="11">
        <f t="shared" si="9"/>
        <v>664350.5429</v>
      </c>
      <c r="J51" s="11">
        <v>537430.88</v>
      </c>
      <c r="K51" s="12">
        <f t="shared" si="12"/>
        <v>5912.17</v>
      </c>
      <c r="L51" s="12">
        <f t="shared" si="0"/>
        <v>664350.5429</v>
      </c>
      <c r="M51" s="13">
        <f t="shared" si="10"/>
        <v>0</v>
      </c>
      <c r="N51" s="13">
        <f t="shared" si="11"/>
        <v>0</v>
      </c>
    </row>
    <row r="52" spans="1:14">
      <c r="A52" s="8">
        <v>49</v>
      </c>
      <c r="B52" s="14">
        <v>22</v>
      </c>
      <c r="C52" s="14" t="s">
        <v>73</v>
      </c>
      <c r="D52" s="9" t="s">
        <v>20</v>
      </c>
      <c r="E52" s="14">
        <v>112.37</v>
      </c>
      <c r="F52" s="11">
        <v>8297</v>
      </c>
      <c r="G52" s="11">
        <f t="shared" si="7"/>
        <v>932333.89</v>
      </c>
      <c r="H52" s="11">
        <f t="shared" si="8"/>
        <v>5890.87</v>
      </c>
      <c r="I52" s="11">
        <f t="shared" si="9"/>
        <v>661957.0619</v>
      </c>
      <c r="J52" s="11">
        <v>537430.88</v>
      </c>
      <c r="K52" s="12">
        <f t="shared" si="12"/>
        <v>5890.87</v>
      </c>
      <c r="L52" s="12">
        <f t="shared" si="0"/>
        <v>661957.0619</v>
      </c>
      <c r="M52" s="13">
        <f t="shared" si="10"/>
        <v>0</v>
      </c>
      <c r="N52" s="13">
        <f t="shared" si="11"/>
        <v>0</v>
      </c>
    </row>
    <row r="53" spans="1:14">
      <c r="A53" s="8">
        <v>50</v>
      </c>
      <c r="B53" s="14">
        <v>22</v>
      </c>
      <c r="C53" s="14" t="s">
        <v>74</v>
      </c>
      <c r="D53" s="9" t="s">
        <v>20</v>
      </c>
      <c r="E53" s="14">
        <v>112.37</v>
      </c>
      <c r="F53" s="11">
        <v>8397</v>
      </c>
      <c r="G53" s="11">
        <f t="shared" si="7"/>
        <v>943570.89</v>
      </c>
      <c r="H53" s="11">
        <f t="shared" si="8"/>
        <v>5961.87</v>
      </c>
      <c r="I53" s="11">
        <f t="shared" si="9"/>
        <v>669935.3319</v>
      </c>
      <c r="J53" s="11">
        <v>542859.47</v>
      </c>
      <c r="K53" s="12">
        <f t="shared" si="12"/>
        <v>5961.87</v>
      </c>
      <c r="L53" s="12">
        <f t="shared" si="0"/>
        <v>669935.3319</v>
      </c>
      <c r="M53" s="13">
        <f t="shared" si="10"/>
        <v>0</v>
      </c>
      <c r="N53" s="13">
        <f t="shared" si="11"/>
        <v>0</v>
      </c>
    </row>
    <row r="54" ht="22" customHeight="1" spans="1:14">
      <c r="A54" s="15"/>
      <c r="B54" s="16"/>
      <c r="C54" s="16"/>
      <c r="D54" s="16"/>
      <c r="E54" s="17">
        <f>SUM(E4:E53)</f>
        <v>4998.52</v>
      </c>
      <c r="F54" s="16"/>
      <c r="G54" s="18"/>
      <c r="H54" s="18"/>
      <c r="I54" s="18"/>
      <c r="J54" s="17"/>
      <c r="K54" s="19">
        <f>L54/E54</f>
        <v>5675.70056321858</v>
      </c>
      <c r="L54" s="19">
        <f>SUM(L4:L53)</f>
        <v>28370102.7792593</v>
      </c>
      <c r="M54" s="13"/>
      <c r="N54" s="13">
        <f t="shared" si="11"/>
        <v>28370102.7792593</v>
      </c>
    </row>
  </sheetData>
  <mergeCells count="11"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一期房源销售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mr-zhang</dc:creator>
  <cp:lastModifiedBy>哈喽臭弟弟</cp:lastModifiedBy>
  <dcterms:created xsi:type="dcterms:W3CDTF">2026-01-16T08:35:00Z</dcterms:created>
  <dcterms:modified xsi:type="dcterms:W3CDTF">2026-01-30T02:02:53Z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0DDBF09FF6014B2A9BCABCF942BF562D_13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